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 firstSheet="38" activeTab="41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'09,10'!$15:$17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'23,10мал'!$13:$15</definedName>
    <definedName name="_xlnm.Print_Titles" localSheetId="43">'24,10'!$13:$15</definedName>
    <definedName name="_xlnm.Print_Titles" localSheetId="44">'24,10мал'!$13:$15</definedName>
  </definedNames>
  <calcPr calcId="144525"/>
</workbook>
</file>

<file path=xl/calcChain.xml><?xml version="1.0" encoding="utf-8"?>
<calcChain xmlns="http://schemas.openxmlformats.org/spreadsheetml/2006/main">
  <c r="P46" i="276" l="1"/>
  <c r="P21" i="276"/>
  <c r="P20" i="276"/>
  <c r="M20" i="276"/>
  <c r="P19" i="276"/>
  <c r="M19" i="276"/>
  <c r="F10" i="276"/>
  <c r="P43" i="275"/>
  <c r="M30" i="275"/>
  <c r="P29" i="275"/>
  <c r="N29" i="275"/>
  <c r="M29" i="275"/>
  <c r="P28" i="275"/>
  <c r="N28" i="275"/>
  <c r="M28" i="275"/>
  <c r="P27" i="275"/>
  <c r="N27" i="275"/>
  <c r="M27" i="275"/>
  <c r="P26" i="275"/>
  <c r="N26" i="275"/>
  <c r="M26" i="275"/>
  <c r="P25" i="275"/>
  <c r="N25" i="275"/>
  <c r="M25" i="275"/>
  <c r="P24" i="275"/>
  <c r="N24" i="275"/>
  <c r="M24" i="275"/>
  <c r="P23" i="275"/>
  <c r="N23" i="275"/>
  <c r="M23" i="275"/>
  <c r="P22" i="275"/>
  <c r="N22" i="275"/>
  <c r="M22" i="275"/>
  <c r="P21" i="275"/>
  <c r="N21" i="275"/>
  <c r="M21" i="275"/>
  <c r="P20" i="275"/>
  <c r="N20" i="275"/>
  <c r="M20" i="275"/>
  <c r="P19" i="275"/>
  <c r="N19" i="275"/>
  <c r="M19" i="275"/>
  <c r="P18" i="275"/>
  <c r="N18" i="275"/>
  <c r="M18" i="275"/>
  <c r="G11" i="275"/>
  <c r="G10" i="275"/>
  <c r="F10" i="275"/>
  <c r="P44" i="274"/>
  <c r="P30" i="274"/>
  <c r="N30" i="274"/>
  <c r="M30" i="274"/>
  <c r="P29" i="274"/>
  <c r="N29" i="274"/>
  <c r="P28" i="274"/>
  <c r="N28" i="274"/>
  <c r="M28" i="274"/>
  <c r="P27" i="274"/>
  <c r="N27" i="274"/>
  <c r="M27" i="274"/>
  <c r="P26" i="274"/>
  <c r="N26" i="274"/>
  <c r="M26" i="274"/>
  <c r="P25" i="274"/>
  <c r="N25" i="274"/>
  <c r="M25" i="274"/>
  <c r="P24" i="274"/>
  <c r="N24" i="274"/>
  <c r="M24" i="274"/>
  <c r="P23" i="274"/>
  <c r="N23" i="274"/>
  <c r="M23" i="274"/>
  <c r="P22" i="274"/>
  <c r="N22" i="274"/>
  <c r="M22" i="274"/>
  <c r="P21" i="274"/>
  <c r="N21" i="274"/>
  <c r="M21" i="274"/>
  <c r="P20" i="274"/>
  <c r="N20" i="274"/>
  <c r="M20" i="274"/>
  <c r="P19" i="274"/>
  <c r="N19" i="274"/>
  <c r="M19" i="274"/>
  <c r="P18" i="274"/>
  <c r="N18" i="274"/>
  <c r="M18" i="274"/>
  <c r="G11" i="274"/>
  <c r="G10" i="274"/>
  <c r="F10" i="274"/>
  <c r="P43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M26" i="272"/>
  <c r="N26" i="272" s="1"/>
  <c r="P26" i="272" s="1"/>
  <c r="M25" i="272"/>
  <c r="N25" i="272" s="1"/>
  <c r="P25" i="272" s="1"/>
  <c r="M24" i="272"/>
  <c r="N24" i="272" s="1"/>
  <c r="P24" i="272" s="1"/>
  <c r="M23" i="272"/>
  <c r="N23" i="272" s="1"/>
  <c r="P23" i="272" s="1"/>
  <c r="M22" i="272"/>
  <c r="N22" i="272" s="1"/>
  <c r="P22" i="272" s="1"/>
  <c r="M21" i="272"/>
  <c r="N21" i="272" s="1"/>
  <c r="P21" i="272" s="1"/>
  <c r="M20" i="272"/>
  <c r="N20" i="272" s="1"/>
  <c r="P20" i="272" s="1"/>
  <c r="F12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P49" i="270"/>
  <c r="P48" i="270"/>
  <c r="N48" i="270"/>
  <c r="M48" i="270"/>
  <c r="P47" i="270"/>
  <c r="N47" i="270"/>
  <c r="M47" i="270"/>
  <c r="P46" i="270"/>
  <c r="N46" i="270"/>
  <c r="M46" i="270"/>
  <c r="P45" i="270"/>
  <c r="N45" i="270"/>
  <c r="M45" i="270"/>
  <c r="P44" i="270"/>
  <c r="N44" i="270"/>
  <c r="M44" i="270"/>
  <c r="P43" i="270"/>
  <c r="N43" i="270"/>
  <c r="M43" i="270"/>
  <c r="P42" i="270"/>
  <c r="N42" i="270"/>
  <c r="M42" i="270"/>
  <c r="M41" i="270"/>
  <c r="P40" i="270"/>
  <c r="N40" i="270"/>
  <c r="M40" i="270"/>
  <c r="P39" i="270"/>
  <c r="N39" i="270"/>
  <c r="M39" i="270"/>
  <c r="P38" i="270"/>
  <c r="N38" i="270"/>
  <c r="M38" i="270"/>
  <c r="P37" i="270"/>
  <c r="N37" i="270"/>
  <c r="M37" i="270"/>
  <c r="P36" i="270"/>
  <c r="N36" i="270"/>
  <c r="M36" i="270"/>
  <c r="P35" i="270"/>
  <c r="N35" i="270"/>
  <c r="M35" i="270"/>
  <c r="P34" i="270"/>
  <c r="N34" i="270"/>
  <c r="M34" i="270"/>
  <c r="P33" i="270"/>
  <c r="N33" i="270"/>
  <c r="M33" i="270"/>
  <c r="P32" i="270"/>
  <c r="N32" i="270"/>
  <c r="M32" i="270"/>
  <c r="P31" i="270"/>
  <c r="N31" i="270"/>
  <c r="M31" i="270"/>
  <c r="P30" i="270"/>
  <c r="N30" i="270"/>
  <c r="M30" i="270"/>
  <c r="P29" i="270"/>
  <c r="N29" i="270"/>
  <c r="M29" i="270"/>
  <c r="P28" i="270"/>
  <c r="N28" i="270"/>
  <c r="M28" i="270"/>
  <c r="P27" i="270"/>
  <c r="N27" i="270"/>
  <c r="M27" i="270"/>
  <c r="P26" i="270"/>
  <c r="N26" i="270"/>
  <c r="M26" i="270"/>
  <c r="P25" i="270"/>
  <c r="N25" i="270"/>
  <c r="M25" i="270"/>
  <c r="P24" i="270"/>
  <c r="N24" i="270"/>
  <c r="M24" i="270"/>
  <c r="P23" i="270"/>
  <c r="N23" i="270"/>
  <c r="M23" i="270"/>
  <c r="P22" i="270"/>
  <c r="N22" i="270"/>
  <c r="M22" i="270"/>
  <c r="P21" i="270"/>
  <c r="N21" i="270"/>
  <c r="M21" i="270"/>
  <c r="P20" i="270"/>
  <c r="N20" i="270"/>
  <c r="M20" i="270"/>
  <c r="P19" i="270"/>
  <c r="N19" i="270"/>
  <c r="M19" i="270"/>
  <c r="P18" i="270"/>
  <c r="N18" i="270"/>
  <c r="M18" i="270"/>
  <c r="G11" i="270"/>
  <c r="G10" i="270"/>
  <c r="F10" i="270"/>
  <c r="P49" i="269"/>
  <c r="P48" i="269"/>
  <c r="N48" i="269"/>
  <c r="M48" i="269"/>
  <c r="P47" i="269"/>
  <c r="N47" i="269"/>
  <c r="M47" i="269"/>
  <c r="P46" i="269"/>
  <c r="N46" i="269"/>
  <c r="M46" i="269"/>
  <c r="P45" i="269"/>
  <c r="N45" i="269"/>
  <c r="M45" i="269"/>
  <c r="P44" i="269"/>
  <c r="N44" i="269"/>
  <c r="M44" i="269"/>
  <c r="P43" i="269"/>
  <c r="N43" i="269"/>
  <c r="M43" i="269"/>
  <c r="P42" i="269"/>
  <c r="N42" i="269"/>
  <c r="M42" i="269"/>
  <c r="P41" i="269"/>
  <c r="N41" i="269"/>
  <c r="M41" i="269"/>
  <c r="P40" i="269"/>
  <c r="N40" i="269"/>
  <c r="M40" i="269"/>
  <c r="P39" i="269"/>
  <c r="N39" i="269"/>
  <c r="M39" i="269"/>
  <c r="P38" i="269"/>
  <c r="N38" i="269"/>
  <c r="M38" i="269"/>
  <c r="P37" i="269"/>
  <c r="N37" i="269"/>
  <c r="M37" i="269"/>
  <c r="P36" i="269"/>
  <c r="N36" i="269"/>
  <c r="M36" i="269"/>
  <c r="P35" i="269"/>
  <c r="N35" i="269"/>
  <c r="M35" i="269"/>
  <c r="P34" i="269"/>
  <c r="N34" i="269"/>
  <c r="M34" i="269"/>
  <c r="P33" i="269"/>
  <c r="N33" i="269"/>
  <c r="M33" i="269"/>
  <c r="P32" i="269"/>
  <c r="N32" i="269"/>
  <c r="M32" i="269"/>
  <c r="P31" i="269"/>
  <c r="N31" i="269"/>
  <c r="M31" i="269"/>
  <c r="P30" i="269"/>
  <c r="N30" i="269"/>
  <c r="M30" i="269"/>
  <c r="P29" i="269"/>
  <c r="N29" i="269"/>
  <c r="M29" i="269"/>
  <c r="P28" i="269"/>
  <c r="N28" i="269"/>
  <c r="M28" i="269"/>
  <c r="P27" i="269"/>
  <c r="N27" i="269"/>
  <c r="M27" i="269"/>
  <c r="P26" i="269"/>
  <c r="N26" i="269"/>
  <c r="M26" i="269"/>
  <c r="P25" i="269"/>
  <c r="N25" i="269"/>
  <c r="M25" i="269"/>
  <c r="P24" i="269"/>
  <c r="N24" i="269"/>
  <c r="M24" i="269"/>
  <c r="P23" i="269"/>
  <c r="N23" i="269"/>
  <c r="M23" i="269"/>
  <c r="P22" i="269"/>
  <c r="N22" i="269"/>
  <c r="M22" i="269"/>
  <c r="P21" i="269"/>
  <c r="N21" i="269"/>
  <c r="M21" i="269"/>
  <c r="P20" i="269"/>
  <c r="N20" i="269"/>
  <c r="M20" i="269"/>
  <c r="P19" i="269"/>
  <c r="N19" i="269"/>
  <c r="M19" i="269"/>
  <c r="P18" i="269"/>
  <c r="N18" i="269"/>
  <c r="M18" i="269"/>
  <c r="G11" i="269"/>
  <c r="G10" i="269"/>
  <c r="F10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40" i="272" l="1"/>
  <c r="G12" i="272" s="1"/>
  <c r="G13" i="272" s="1"/>
</calcChain>
</file>

<file path=xl/sharedStrings.xml><?xml version="1.0" encoding="utf-8"?>
<sst xmlns="http://schemas.openxmlformats.org/spreadsheetml/2006/main" count="4731" uniqueCount="233">
  <si>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</si>
  <si>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</si>
  <si>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</si>
  <si>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</si>
  <si>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</si>
  <si>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</si>
  <si>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</si>
  <si>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</si>
  <si>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</si>
  <si>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</si>
  <si>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</si>
  <si>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</si>
  <si>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</si>
  <si>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</si>
  <si>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</si>
  <si>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</si>
  <si>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</si>
  <si>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</si>
  <si>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</si>
  <si>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</si>
  <si>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</si>
  <si>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</si>
  <si>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</si>
  <si>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</si>
  <si>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</si>
  <si>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</si>
  <si>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</si>
  <si>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</si>
  <si>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</si>
  <si>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</si>
  <si>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</si>
  <si>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</si>
  <si>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</si>
  <si>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</si>
  <si>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</si>
  <si>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</si>
  <si>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</si>
  <si>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</si>
  <si>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</si>
  <si>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</si>
  <si>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</si>
  <si>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</si>
  <si>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</si>
  <si>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</si>
  <si>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</si>
  <si>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</si>
  <si>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</si>
  <si>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</si>
  <si>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</si>
  <si>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</si>
  <si>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</si>
  <si>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</si>
  <si>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</si>
  <si>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</si>
  <si>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</si>
  <si>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</si>
  <si>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</si>
  <si>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</si>
  <si>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</si>
  <si>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</si>
  <si>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</si>
  <si>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</si>
  <si>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</si>
  <si>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</si>
  <si>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</si>
  <si>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</si>
  <si>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</si>
  <si>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</si>
  <si>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</si>
  <si>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</si>
  <si>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</si>
  <si>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</si>
  <si>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</si>
  <si>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</si>
  <si>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</si>
  <si>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</si>
  <si>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</si>
  <si>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</si>
  <si>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</si>
  <si>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</si>
  <si>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</si>
  <si>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</si>
  <si>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</si>
  <si>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</si>
  <si>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</si>
  <si>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</si>
  <si>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</si>
  <si>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</si>
  <si>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</si>
  <si>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</si>
  <si>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</si>
  <si>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</si>
  <si>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</si>
  <si>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</si>
  <si>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</si>
  <si>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</si>
  <si>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</si>
  <si>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</si>
  <si>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</si>
  <si>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</si>
  <si>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</si>
  <si>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</si>
  <si>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</si>
  <si>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</si>
  <si>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</si>
  <si>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</si>
  <si>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</si>
  <si>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</si>
  <si>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</si>
  <si>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</si>
  <si>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</si>
  <si>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</si>
  <si>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</si>
  <si>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</si>
  <si>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</si>
  <si>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</si>
  <si>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</si>
  <si>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</si>
  <si>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</si>
  <si>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</si>
  <si>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</si>
  <si>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</si>
  <si>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</si>
  <si>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</si>
  <si>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</si>
  <si>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</si>
  <si>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</si>
  <si>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</si>
  <si>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</si>
  <si>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</si>
  <si>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</si>
  <si>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</si>
  <si>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</si>
  <si>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</si>
  <si>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</si>
  <si>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</si>
  <si>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</si>
  <si>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</si>
  <si>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</si>
  <si>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</si>
  <si>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</si>
  <si>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</si>
  <si>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</si>
  <si>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</si>
  <si>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</si>
  <si>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</si>
  <si>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</si>
  <si>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</si>
  <si>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</si>
  <si>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</si>
  <si>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</si>
  <si>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</si>
  <si>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</si>
  <si>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</si>
  <si>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</si>
  <si>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</si>
  <si>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</si>
  <si>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</si>
  <si>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</si>
  <si>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</si>
  <si>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</si>
  <si>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</si>
  <si>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</si>
  <si>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</si>
  <si>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</si>
  <si>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</si>
  <si>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</si>
  <si>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</si>
  <si>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</si>
  <si>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</si>
  <si>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</si>
  <si>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</si>
  <si>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</si>
  <si>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</si>
  <si>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</si>
  <si>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</si>
  <si>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Масло сливочное</t>
  </si>
  <si>
    <t>маккофе</t>
  </si>
  <si>
    <t>Мармелад " Бонди "</t>
  </si>
  <si>
    <t>Марм " бонди"</t>
  </si>
  <si>
    <t>Тарканова М.В.</t>
  </si>
  <si>
    <t xml:space="preserve">                                          Учреждение : МКОУ СОШ им Х.Т.Карашаева с.п. В-Акбаш</t>
  </si>
  <si>
    <t>ОВЗ 5-11кл</t>
  </si>
  <si>
    <t>Гонибова Э.К.</t>
  </si>
  <si>
    <t>хлеб</t>
  </si>
  <si>
    <t>чай с сахаром</t>
  </si>
  <si>
    <t>50гр</t>
  </si>
  <si>
    <t>200гр</t>
  </si>
  <si>
    <t>50/30/100</t>
  </si>
  <si>
    <t xml:space="preserve">хлеб </t>
  </si>
  <si>
    <t>слив. Масло</t>
  </si>
  <si>
    <t>15.02.2022год</t>
  </si>
  <si>
    <t>МКОУ СОШ с.п. В-Акбаш</t>
  </si>
  <si>
    <t xml:space="preserve">каша рисовая </t>
  </si>
  <si>
    <t>рагу из мяса птицы</t>
  </si>
  <si>
    <t>150гр</t>
  </si>
  <si>
    <t>филе курин.</t>
  </si>
  <si>
    <t xml:space="preserve">томат </t>
  </si>
  <si>
    <t>14.02.2022год</t>
  </si>
  <si>
    <t xml:space="preserve">омлет </t>
  </si>
  <si>
    <t xml:space="preserve">чай с сахаром </t>
  </si>
  <si>
    <t>котлеты из гов. с гречнев.кашей и соусом</t>
  </si>
  <si>
    <t>100/5гр</t>
  </si>
  <si>
    <t>60гр</t>
  </si>
  <si>
    <t>40гр</t>
  </si>
  <si>
    <t>яйцо</t>
  </si>
  <si>
    <t>09.02.2022год</t>
  </si>
  <si>
    <t>Учреждение: МКОУ СОШ с.п. В-Акбаш</t>
  </si>
  <si>
    <t>каша гречневая с молоком</t>
  </si>
  <si>
    <t>хлкб</t>
  </si>
  <si>
    <t>1шт</t>
  </si>
  <si>
    <t>35/165гр</t>
  </si>
  <si>
    <t>масло сливоч.</t>
  </si>
  <si>
    <t>Директор________</t>
  </si>
  <si>
    <t>05.02.2022год</t>
  </si>
  <si>
    <t>Учреждение:</t>
  </si>
  <si>
    <t>МКОУ СОШ с.п.В -АКБАШ</t>
  </si>
  <si>
    <t>ОВЗ 5-11</t>
  </si>
  <si>
    <t>Яйцо отварное</t>
  </si>
  <si>
    <t>Хлеб пшеничный</t>
  </si>
  <si>
    <t xml:space="preserve">каша пшенная </t>
  </si>
  <si>
    <t>тефтели из гов.</t>
  </si>
  <si>
    <t>макароны отварные</t>
  </si>
  <si>
    <t xml:space="preserve">Яйцо </t>
  </si>
  <si>
    <t>Соль йодиров.</t>
  </si>
  <si>
    <t xml:space="preserve">Чай </t>
  </si>
  <si>
    <t>Хлеб пшеничн</t>
  </si>
  <si>
    <t>масло сливоч</t>
  </si>
  <si>
    <t xml:space="preserve">чай </t>
  </si>
  <si>
    <t>сыр голланд</t>
  </si>
  <si>
    <t>Дети участников СВО</t>
  </si>
  <si>
    <t>15гр</t>
  </si>
  <si>
    <t>02.09.2026год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</si>
</sst>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5" x14ac:knownFonts="1">
    <font>
      <sz val="11"/>
      <color theme="1"/>
      <name val="Calibri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0" fillId="0" borderId="0" xfId="0" applyNumberFormat="1"/>
    <xf numFmtId="0" fontId="2" fillId="0" borderId="0" xfId="0" applyFont="1"/>
    <xf numFmtId="0" fontId="1" fillId="0" borderId="4" xfId="0" applyFont="1" applyBorder="1" applyAlignment="1">
      <alignment wrapText="1"/>
    </xf>
    <xf numFmtId="0" fontId="1" fillId="0" borderId="4" xfId="0" applyFont="1" applyBorder="1"/>
    <xf numFmtId="2" fontId="1" fillId="0" borderId="4" xfId="0" applyNumberFormat="1" applyFont="1" applyBorder="1"/>
    <xf numFmtId="1" fontId="1" fillId="0" borderId="4" xfId="0" applyNumberFormat="1" applyFont="1" applyBorder="1" applyAlignment="1">
      <alignment horizontal="center"/>
    </xf>
    <xf numFmtId="0" fontId="0" fillId="0" borderId="6" xfId="0" applyBorder="1"/>
    <xf numFmtId="0" fontId="1" fillId="0" borderId="7" xfId="0" applyFont="1" applyBorder="1" applyAlignment="1"/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0" fontId="1" fillId="0" borderId="12" xfId="0" applyFont="1" applyBorder="1"/>
    <xf numFmtId="0" fontId="1" fillId="0" borderId="3" xfId="0" applyFont="1" applyBorder="1" applyAlignment="1">
      <alignment textRotation="90" wrapText="1"/>
    </xf>
    <xf numFmtId="0" fontId="1" fillId="0" borderId="3" xfId="0" applyFont="1" applyBorder="1" applyAlignment="1">
      <alignment textRotation="90"/>
    </xf>
    <xf numFmtId="0" fontId="0" fillId="0" borderId="3" xfId="0" applyBorder="1"/>
    <xf numFmtId="0" fontId="1" fillId="0" borderId="13" xfId="0" applyFont="1" applyBorder="1"/>
    <xf numFmtId="0" fontId="0" fillId="0" borderId="5" xfId="0" applyBorder="1" applyAlignment="1">
      <alignment wrapText="1"/>
    </xf>
    <xf numFmtId="0" fontId="1" fillId="0" borderId="14" xfId="0" applyFont="1" applyBorder="1"/>
    <xf numFmtId="0" fontId="1" fillId="0" borderId="15" xfId="0" applyFont="1" applyBorder="1"/>
    <xf numFmtId="166" fontId="1" fillId="0" borderId="15" xfId="0" applyNumberFormat="1" applyFont="1" applyBorder="1"/>
    <xf numFmtId="0" fontId="0" fillId="0" borderId="4" xfId="0" applyBorder="1"/>
    <xf numFmtId="0" fontId="1" fillId="0" borderId="5" xfId="0" applyFont="1" applyBorder="1"/>
    <xf numFmtId="166" fontId="1" fillId="0" borderId="4" xfId="0" applyNumberFormat="1" applyFont="1" applyBorder="1"/>
    <xf numFmtId="166" fontId="1" fillId="0" borderId="5" xfId="0" applyNumberFormat="1" applyFont="1" applyBorder="1"/>
    <xf numFmtId="166" fontId="1" fillId="0" borderId="4" xfId="0" applyNumberFormat="1" applyFont="1" applyBorder="1" applyAlignment="1">
      <alignment textRotation="90"/>
    </xf>
    <xf numFmtId="0" fontId="1" fillId="0" borderId="0" xfId="0" applyFont="1" applyFill="1" applyBorder="1"/>
    <xf numFmtId="0" fontId="1" fillId="0" borderId="18" xfId="0" applyFont="1" applyBorder="1"/>
    <xf numFmtId="0" fontId="1" fillId="0" borderId="19" xfId="0" applyFont="1" applyBorder="1"/>
    <xf numFmtId="2" fontId="1" fillId="0" borderId="5" xfId="0" applyNumberFormat="1" applyFont="1" applyBorder="1"/>
    <xf numFmtId="0" fontId="3" fillId="0" borderId="0" xfId="0" applyFont="1"/>
    <xf numFmtId="166" fontId="3" fillId="0" borderId="0" xfId="0" applyNumberFormat="1" applyFont="1"/>
    <xf numFmtId="0" fontId="4" fillId="0" borderId="0" xfId="0" applyFont="1"/>
    <xf numFmtId="167" fontId="1" fillId="0" borderId="4" xfId="0" applyNumberFormat="1" applyFont="1" applyBorder="1"/>
    <xf numFmtId="167" fontId="1" fillId="0" borderId="5" xfId="0" applyNumberFormat="1" applyFont="1" applyBorder="1"/>
    <xf numFmtId="0" fontId="1" fillId="0" borderId="17" xfId="0" applyFont="1" applyFill="1" applyBorder="1"/>
    <xf numFmtId="166" fontId="1" fillId="0" borderId="4" xfId="0" applyNumberFormat="1" applyFont="1" applyBorder="1" applyAlignment="1"/>
    <xf numFmtId="166" fontId="1" fillId="0" borderId="4" xfId="0" applyNumberFormat="1" applyFont="1" applyBorder="1" applyAlignment="1">
      <alignment horizontal="center" textRotation="90" wrapText="1"/>
    </xf>
    <xf numFmtId="2" fontId="1" fillId="0" borderId="5" xfId="0" applyNumberFormat="1" applyFont="1" applyBorder="1" applyAlignment="1">
      <alignment horizontal="center" vertical="center"/>
    </xf>
    <xf numFmtId="166" fontId="1" fillId="0" borderId="4" xfId="0" applyNumberFormat="1" applyFont="1" applyBorder="1" applyAlignment="1">
      <alignment horizontal="center" wrapText="1"/>
    </xf>
    <xf numFmtId="0" fontId="1" fillId="0" borderId="20" xfId="0" applyFont="1" applyBorder="1"/>
    <xf numFmtId="0" fontId="0" fillId="0" borderId="0" xfId="0" applyAlignment="1">
      <alignment wrapText="1"/>
    </xf>
    <xf numFmtId="0" fontId="1" fillId="0" borderId="21" xfId="0" applyFont="1" applyBorder="1"/>
    <xf numFmtId="0" fontId="3" fillId="0" borderId="4" xfId="0" applyFont="1" applyBorder="1"/>
    <xf numFmtId="0" fontId="1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textRotation="90"/>
    </xf>
    <xf numFmtId="0" fontId="1" fillId="0" borderId="10" xfId="0" applyFont="1" applyBorder="1" applyAlignment="1"/>
    <xf numFmtId="0" fontId="1" fillId="0" borderId="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3" xfId="0" applyFont="1" applyBorder="1" applyAlignment="1">
      <alignment textRotation="90" wrapText="1"/>
    </xf>
    <xf numFmtId="0" fontId="1" fillId="0" borderId="17" xfId="0" applyFont="1" applyBorder="1" applyAlignment="1">
      <alignment wrapText="1"/>
    </xf>
    <xf numFmtId="0" fontId="1" fillId="0" borderId="3" xfId="0" applyFont="1" applyBorder="1" applyAlignment="1">
      <alignment horizontal="center" textRotation="90" wrapText="1"/>
    </xf>
    <xf numFmtId="0" fontId="1" fillId="0" borderId="17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1">
        <f>N19*O19</f>
        <v>818.24480000000005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1">
        <f t="shared" ref="P21:P27" si="1">N21*O21</f>
        <v>472.56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1">
        <f t="shared" si="1"/>
        <v>34.368000000000002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1">
        <f t="shared" si="1"/>
        <v>1885.47144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1">
        <f t="shared" si="1"/>
        <v>1682.6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1">
        <f t="shared" ref="P30:P45" si="2">N30*O30</f>
        <v>741.06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1">
        <f t="shared" si="2"/>
        <v>322.2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1">
        <f t="shared" si="2"/>
        <v>89.5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1">
        <f t="shared" si="2"/>
        <v>1611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1">
        <f t="shared" si="2"/>
        <v>294.07909999999998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1">
        <f t="shared" si="2"/>
        <v>386.64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1">
        <f t="shared" si="2"/>
        <v>6981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1">
        <f t="shared" si="2"/>
        <v>1611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1">
        <f t="shared" si="2"/>
        <v>1611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1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1">
        <f>N19*O19</f>
        <v>809.10239999999999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1">
        <f t="shared" ref="P21:P27" si="1">N21*O21</f>
        <v>292.05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1">
        <f t="shared" si="1"/>
        <v>4.2480000000000002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1">
        <f t="shared" si="1"/>
        <v>3884.1765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1">
        <f t="shared" si="1"/>
        <v>1164.6600000000001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>
        <v>0.01</v>
      </c>
      <c r="E28" s="39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3.54</v>
      </c>
      <c r="O28" s="40">
        <v>32</v>
      </c>
      <c r="P28" s="31">
        <f>O28*N28</f>
        <v>113.28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1">
        <f>O29*N29</f>
        <v>42.48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1">
        <f t="shared" ref="P30:P46" si="2">N30*O30</f>
        <v>325.68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1">
        <f t="shared" si="2"/>
        <v>637.20000000000005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1">
        <f t="shared" si="2"/>
        <v>3540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5">
        <f>E41</f>
        <v>1</v>
      </c>
      <c r="N41" s="35">
        <v>356</v>
      </c>
      <c r="O41" s="25">
        <v>6</v>
      </c>
      <c r="P41" s="36">
        <f t="shared" si="2"/>
        <v>2136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1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1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1">
        <f>N19*O19</f>
        <v>88.566999999999993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1">
        <f t="shared" ref="P21:P27" si="1">N21*O21</f>
        <v>25.574999999999999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1">
        <f t="shared" si="1"/>
        <v>108.84472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5.5</v>
      </c>
      <c r="P41" s="36">
        <f t="shared" si="2"/>
        <v>170.5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1">
        <f>N19*O19</f>
        <v>42.854999999999997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1">
        <f>N20*O20</f>
        <v>15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1">
        <f t="shared" ref="P21:P27" si="1">N21*O21</f>
        <v>23.1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1">
        <f t="shared" si="1"/>
        <v>1.08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1">
        <f t="shared" si="1"/>
        <v>13.166700000000001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1">
        <f t="shared" ref="P30:P45" si="2">N30*O30</f>
        <v>13.8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1">
        <f t="shared" si="2"/>
        <v>315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75.75" customHeight="1" x14ac:dyDescent="0.25">
      <c r="A15" s="13"/>
      <c r="B15" s="14"/>
      <c r="C15" s="49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1">
        <v>350</v>
      </c>
      <c r="P18" s="31">
        <f>N18*O18</f>
        <v>7560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1">
        <f>N19*O19</f>
        <v>665.1096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1">
        <f>N20*O20</f>
        <v>120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1">
        <f t="shared" ref="P21:P27" si="1">N21*O21</f>
        <v>224.4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1">
        <f t="shared" si="1"/>
        <v>11.52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1">
        <f t="shared" si="1"/>
        <v>2106.672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1">
        <f t="shared" si="1"/>
        <v>191.76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1">
        <f>O30*N30</f>
        <v>288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1">
        <f t="shared" ref="P31:P48" si="2">N31*O31</f>
        <v>138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1">
        <f t="shared" si="2"/>
        <v>32.4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1">
        <f t="shared" si="2"/>
        <v>30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1">
        <f t="shared" si="2"/>
        <v>197.148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1">
        <f t="shared" si="2"/>
        <v>1248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1">
        <f>O44*N44</f>
        <v>1080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1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6" t="s">
        <v>70</v>
      </c>
      <c r="B51" s="47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1">
        <v>350</v>
      </c>
      <c r="P18" s="31">
        <f>N18*O18</f>
        <v>11277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1">
        <f>N19*O19</f>
        <v>920.52539999999999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1">
        <f>N20*O20</f>
        <v>179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1">
        <f t="shared" ref="P21:P27" si="1">N21*O21</f>
        <v>413.49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1">
        <f t="shared" si="1"/>
        <v>34.368000000000002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1">
        <f t="shared" si="1"/>
        <v>2356.8393000000001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1">
        <f t="shared" si="1"/>
        <v>420.65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1">
        <f t="shared" si="1"/>
        <v>626.5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1">
        <f>O29*N29</f>
        <v>85.92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1">
        <f t="shared" ref="P30:P45" si="2">N30*O30</f>
        <v>411.7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1">
        <f t="shared" si="2"/>
        <v>64.44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1">
        <f t="shared" si="2"/>
        <v>44.75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1">
        <f t="shared" si="2"/>
        <v>294.07909999999998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1">
        <f t="shared" si="2"/>
        <v>805.5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1">
        <f t="shared" si="2"/>
        <v>805.5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1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76.5" customHeight="1" x14ac:dyDescent="0.25">
      <c r="A15" s="13"/>
      <c r="B15" s="14"/>
      <c r="C15" s="49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1">
        <f>N19*O19</f>
        <v>813.67359999999996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1">
        <f t="shared" si="1"/>
        <v>8.5440000000000005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1">
        <f t="shared" si="1"/>
        <v>1562.4484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1">
        <f t="shared" si="1"/>
        <v>623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1">
        <f t="shared" si="2"/>
        <v>3132.8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1">
        <f t="shared" si="2"/>
        <v>3560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5">
        <f>E41</f>
        <v>1</v>
      </c>
      <c r="N41" s="35">
        <f>M41*H10</f>
        <v>356</v>
      </c>
      <c r="O41" s="25">
        <v>5.5</v>
      </c>
      <c r="P41" s="36">
        <f t="shared" si="2"/>
        <v>1958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1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1">
        <f t="shared" ref="P21:P27" si="1">N21*O21</f>
        <v>25.574999999999999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1">
        <f t="shared" si="1"/>
        <v>1.1160000000000001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1">
        <f t="shared" si="1"/>
        <v>108.84472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1">
        <f t="shared" si="2"/>
        <v>124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/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1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103.5" customHeight="1" x14ac:dyDescent="0.25">
      <c r="A15" s="13"/>
      <c r="B15" s="14"/>
      <c r="C15" s="49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B16" s="4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43" t="s">
        <v>37</v>
      </c>
      <c r="B17" s="44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1">
        <f>N19*O19</f>
        <v>75.424800000000005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1">
        <f t="shared" ref="P21:P27" si="1">N21*O21</f>
        <v>54.45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1">
        <f t="shared" si="1"/>
        <v>0.79200000000000004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1">
        <f t="shared" si="1"/>
        <v>144.83369999999999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1">
        <f t="shared" si="1"/>
        <v>155.1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1">
        <f t="shared" si="1"/>
        <v>62.04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4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63" t="s">
        <v>70</v>
      </c>
      <c r="B47" s="68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1">
        <f>N19*O19</f>
        <v>1014.235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1">
        <f t="shared" ref="P21:P27" si="1">N21*O21</f>
        <v>683.375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1">
        <f t="shared" si="1"/>
        <v>4.26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1">
        <f t="shared" si="1"/>
        <v>3739.3427999999999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1">
        <f t="shared" si="1"/>
        <v>2586.1750000000002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>
        <v>0.01</v>
      </c>
      <c r="E28" s="27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3.55</v>
      </c>
      <c r="O28" s="40">
        <v>35</v>
      </c>
      <c r="P28" s="31">
        <f>O28*N28</f>
        <v>124.25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1">
        <f>O29*N29</f>
        <v>85.2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6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1">
        <f t="shared" si="2"/>
        <v>639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/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1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1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1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1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1">
        <f t="shared" ref="P21:P27" si="1">N21*O21</f>
        <v>34.1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1">
        <f t="shared" si="1"/>
        <v>131.13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1">
        <f t="shared" si="2"/>
        <v>161.19999999999999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1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1">
        <v>350</v>
      </c>
      <c r="P18" s="31">
        <f>N18*O18</f>
        <v>13398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1">
        <f>N19*O19</f>
        <v>795.38879999999995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1">
        <f>N20*O20</f>
        <v>174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1">
        <f t="shared" ref="P21:P27" si="1">N21*O21</f>
        <v>382.8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1">
        <f t="shared" si="1"/>
        <v>20.88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1">
        <f t="shared" si="1"/>
        <v>981.36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1">
        <f t="shared" ref="P30:P45" si="2">N30*O30</f>
        <v>200.1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1">
        <f t="shared" si="2"/>
        <v>52.2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1">
        <f t="shared" si="2"/>
        <v>217.5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1">
        <f t="shared" si="2"/>
        <v>285.8646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1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1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75.75" customHeight="1" x14ac:dyDescent="0.25">
      <c r="A15" s="13"/>
      <c r="B15" s="14"/>
      <c r="C15" s="49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1">
        <v>350</v>
      </c>
      <c r="P18" s="31">
        <f>N18*O18</f>
        <v>7717.5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1">
        <f>N19*O19</f>
        <v>678.96605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1">
        <f>N20*O20</f>
        <v>122.5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1">
        <f t="shared" ref="P21:P27" si="1">N21*O21</f>
        <v>229.07499999999999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1">
        <f t="shared" si="1"/>
        <v>11.76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1">
        <f t="shared" si="1"/>
        <v>2150.5610000000001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1">
        <f t="shared" si="1"/>
        <v>195.755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1">
        <f>O30*N30</f>
        <v>294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1">
        <f t="shared" ref="P31:P48" si="2">N31*O31</f>
        <v>140.875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1">
        <f t="shared" si="2"/>
        <v>39.69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1">
        <f t="shared" si="2"/>
        <v>30.625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1">
        <f t="shared" si="2"/>
        <v>201.25524999999999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1">
        <f t="shared" si="2"/>
        <v>1274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1">
        <f>O44*N44</f>
        <v>1102.5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1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6" t="s">
        <v>70</v>
      </c>
      <c r="B51" s="47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75.75" customHeight="1" x14ac:dyDescent="0.25">
      <c r="A15" s="13"/>
      <c r="B15" s="14"/>
      <c r="C15" s="49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1">
        <v>350</v>
      </c>
      <c r="P18" s="31">
        <f>N18*O18</f>
        <v>11497.5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1">
        <f>N19*O19</f>
        <v>1112.7791500000001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1">
        <f>N20*O20</f>
        <v>182.5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1">
        <f t="shared" ref="P21:P27" si="1">N21*O21</f>
        <v>341.27499999999998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1">
        <f t="shared" si="1"/>
        <v>13.14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1">
        <f t="shared" si="1"/>
        <v>1281.5588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1">
        <f t="shared" si="1"/>
        <v>291.63499999999999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1">
        <f t="shared" si="1"/>
        <v>511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1">
        <f>O29*N29</f>
        <v>26.28</v>
      </c>
      <c r="Q29" s="32"/>
      <c r="R29" s="32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1">
        <f>O30*N30</f>
        <v>0</v>
      </c>
      <c r="Q30" s="32"/>
      <c r="R30" s="32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1">
        <f t="shared" ref="P31:P48" si="2">N31*O31</f>
        <v>251.85</v>
      </c>
      <c r="Q31" s="32"/>
      <c r="R31" s="32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1">
        <f t="shared" si="2"/>
        <v>59.13</v>
      </c>
      <c r="Q32" s="32"/>
      <c r="R32" s="32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1">
        <f t="shared" si="2"/>
        <v>45.625</v>
      </c>
      <c r="Q33" s="32"/>
      <c r="R33" s="32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1">
        <f t="shared" si="2"/>
        <v>299.82925</v>
      </c>
      <c r="Q35" s="32"/>
      <c r="R35" s="32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5">
        <f>E42</f>
        <v>0</v>
      </c>
      <c r="N42" s="35"/>
      <c r="O42" s="25">
        <v>5.5</v>
      </c>
      <c r="P42" s="36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1">
        <f t="shared" si="2"/>
        <v>0</v>
      </c>
      <c r="Q43" s="32"/>
      <c r="R43" s="32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1">
        <f>O44*N44</f>
        <v>0</v>
      </c>
      <c r="Q44" s="32"/>
      <c r="R44" s="32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1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1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1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1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46" t="s">
        <v>70</v>
      </c>
      <c r="B51" s="47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1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1">
        <v>350</v>
      </c>
      <c r="P18" s="31">
        <f>N18*O18</f>
        <v>13821.5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1">
        <f>N19*O19</f>
        <v>902.66959999999995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1">
        <f>N20*O20</f>
        <v>179.5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1">
        <f t="shared" ref="P21:P27" si="1">N21*O21</f>
        <v>394.9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1">
        <f t="shared" si="1"/>
        <v>21.54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1">
        <f t="shared" si="1"/>
        <v>1012.38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1">
        <f t="shared" ref="P30:P45" si="2">N30*O30</f>
        <v>206.42500000000001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1">
        <f t="shared" si="2"/>
        <v>53.85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1">
        <f t="shared" si="2"/>
        <v>224.375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1">
        <f t="shared" si="2"/>
        <v>294.90055000000001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E41</f>
        <v>0</v>
      </c>
      <c r="N41" s="35">
        <f>M41*H10</f>
        <v>0</v>
      </c>
      <c r="O41" s="25">
        <v>5.5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1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1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1">
        <v>350</v>
      </c>
      <c r="P18" s="31">
        <f>N18*O18</f>
        <v>12635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1">
        <f>N19*O19</f>
        <v>907.69839999999999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1">
        <f>N20*O20</f>
        <v>180.5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1">
        <f t="shared" ref="P21:P27" si="1">N21*O21</f>
        <v>297.82499999999999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1">
        <f t="shared" si="1"/>
        <v>43.32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1">
        <f t="shared" si="1"/>
        <v>950.63574000000006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1">
        <f t="shared" si="1"/>
        <v>509.01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1">
        <f t="shared" si="1"/>
        <v>1353.75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1">
        <f>O29*N29</f>
        <v>25.992000000000001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1">
        <f t="shared" ref="P30:P45" si="2">N30*O30</f>
        <v>249.09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1">
        <f t="shared" si="2"/>
        <v>32.49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1">
        <f t="shared" si="2"/>
        <v>388.07499999999999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1">
        <f t="shared" si="2"/>
        <v>722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1">
        <f t="shared" si="2"/>
        <v>649.79999999999995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1">
        <f t="shared" si="2"/>
        <v>1624.5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1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46" t="s">
        <v>70</v>
      </c>
      <c r="B47" s="47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28" t="s">
        <v>76</v>
      </c>
    </row>
    <row r="54" spans="2:16" ht="15.75" x14ac:dyDescent="0.25">
      <c r="B54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1">
        <f>N19*O19</f>
        <v>70.8536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1">
        <f t="shared" ref="P21:P27" si="1">N21*O21</f>
        <v>34.1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1">
        <f t="shared" si="1"/>
        <v>131.13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1">
        <f t="shared" si="2"/>
        <v>161.19999999999999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1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1">
        <f>N19*O19</f>
        <v>48.569000000000003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1">
        <f t="shared" si="1"/>
        <v>0.81599999999999995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1">
        <f t="shared" si="1"/>
        <v>59.689039999999999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1">
        <f t="shared" si="1"/>
        <v>43.52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1">
        <f t="shared" si="2"/>
        <v>272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103.5" customHeight="1" x14ac:dyDescent="0.25">
      <c r="A15" s="13"/>
      <c r="B15" s="14"/>
      <c r="C15" s="49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B16" s="4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43" t="s">
        <v>37</v>
      </c>
      <c r="B17" s="44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1">
        <f>N19*O19</f>
        <v>75.424800000000005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1">
        <f t="shared" ref="P21:P27" si="1">N21*O21</f>
        <v>45.375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1">
        <f t="shared" si="1"/>
        <v>0.79200000000000004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1">
        <f t="shared" si="1"/>
        <v>115.86696000000001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1">
        <f t="shared" si="1"/>
        <v>139.59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1">
        <f t="shared" si="1"/>
        <v>62.04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45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63" t="s">
        <v>70</v>
      </c>
      <c r="B47" s="68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1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1">
        <f t="shared" si="1"/>
        <v>86.900220000000004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1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1">
        <f>N19*O19</f>
        <v>88.566999999999993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1">
        <f t="shared" si="1"/>
        <v>136.05590000000001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1">
        <f t="shared" si="2"/>
        <v>310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1</v>
      </c>
      <c r="N41" s="35">
        <f>M41*H10</f>
        <v>31</v>
      </c>
      <c r="O41" s="25">
        <v>6</v>
      </c>
      <c r="P41" s="36">
        <f t="shared" si="2"/>
        <v>186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1">
        <f>N19*O19</f>
        <v>77.710400000000007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1">
        <f t="shared" si="1"/>
        <v>179.06711999999999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1">
        <f t="shared" si="1"/>
        <v>10.88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1">
        <f t="shared" si="2"/>
        <v>3.06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1">
        <f t="shared" si="2"/>
        <v>4.25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1">
        <f t="shared" si="2"/>
        <v>68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1">
        <f t="shared" si="2"/>
        <v>16.757580000000001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1">
        <f t="shared" si="2"/>
        <v>61.2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1">
        <v>350</v>
      </c>
      <c r="P18" s="31">
        <f>N18*O18</f>
        <v>595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1">
        <f>N19*O19</f>
        <v>73.734780000000001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1">
        <f t="shared" ref="P21:P27" si="1">N21*O21</f>
        <v>28.05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1">
        <f t="shared" si="1"/>
        <v>1.224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1">
        <f t="shared" ref="P30:P45" si="2">N30*O30</f>
        <v>11.73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1">
        <f t="shared" si="2"/>
        <v>3.6720000000000002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1">
        <f t="shared" si="2"/>
        <v>61.2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1">
        <f t="shared" si="2"/>
        <v>61.2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1">
        <f>N19*O19</f>
        <v>74.803399999999996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1">
        <f t="shared" ref="P21:P27" si="1">N21*O21</f>
        <v>46.75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>
        <v>0.01</v>
      </c>
      <c r="E28" s="39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0.34</v>
      </c>
      <c r="O28" s="40">
        <v>35</v>
      </c>
      <c r="P28" s="31">
        <f>O28*N28</f>
        <v>11.9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1">
        <f t="shared" si="2"/>
        <v>30.6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1">
        <f t="shared" si="2"/>
        <v>61.2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1">
        <f t="shared" si="2"/>
        <v>61.2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1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1">
        <f>N19*O19</f>
        <v>106.86199999999999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1">
        <f t="shared" ref="P21:P27" si="1">N21*O21</f>
        <v>56.1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1">
        <f t="shared" si="1"/>
        <v>0.40799999999999997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1">
        <f t="shared" si="1"/>
        <v>223.8339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1">
        <f t="shared" si="1"/>
        <v>191.76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>
        <v>0.05</v>
      </c>
      <c r="E28" s="39"/>
      <c r="F28" s="25"/>
      <c r="G28" s="27"/>
      <c r="H28" s="27"/>
      <c r="I28" s="27"/>
      <c r="J28" s="27"/>
      <c r="K28" s="27"/>
      <c r="L28" s="27"/>
      <c r="M28" s="26">
        <f>D28</f>
        <v>0.05</v>
      </c>
      <c r="N28" s="26">
        <f>M28*H10</f>
        <v>1.7</v>
      </c>
      <c r="O28" s="40">
        <v>35</v>
      </c>
      <c r="P28" s="31">
        <f>O28*N28</f>
        <v>59.5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1">
        <f t="shared" si="2"/>
        <v>154.69999999999999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1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1">
        <f>N19*O19</f>
        <v>1109.479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1">
        <f>N20*O20</f>
        <v>176.5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1">
        <f t="shared" ref="P21:P27" si="1">N21*O21</f>
        <v>407.71499999999997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1">
        <f t="shared" si="1"/>
        <v>33.887999999999998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1">
        <f t="shared" si="1"/>
        <v>1239.42536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1">
        <f t="shared" si="1"/>
        <v>829.55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1">
        <f t="shared" ref="P30:P45" si="2">N30*O30</f>
        <v>608.92499999999995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1">
        <f t="shared" si="2"/>
        <v>127.08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1">
        <f t="shared" si="2"/>
        <v>291.22500000000002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1">
        <f t="shared" si="2"/>
        <v>1765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1">
        <f t="shared" si="2"/>
        <v>289.97185000000002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1">
        <f t="shared" si="2"/>
        <v>7413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1">
        <f t="shared" si="2"/>
        <v>5083.2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1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1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1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1">
        <v>350</v>
      </c>
      <c r="P18" s="31">
        <f>N18*O18</f>
        <v>4928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1">
        <f>N19*O19</f>
        <v>1327.6032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1">
        <f>N20*O20</f>
        <v>1056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1">
        <f t="shared" ref="P21:P27" si="1">N21*O21</f>
        <v>290.39999999999998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1">
        <f t="shared" si="1"/>
        <v>29.568000000000001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1">
        <f t="shared" si="1"/>
        <v>1081.4249600000001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1">
        <f t="shared" si="1"/>
        <v>1654.4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>
        <v>0.05</v>
      </c>
      <c r="F28" s="25"/>
      <c r="G28" s="27"/>
      <c r="H28" s="27"/>
      <c r="I28" s="27"/>
      <c r="J28" s="27"/>
      <c r="K28" s="27"/>
      <c r="L28" s="27"/>
      <c r="M28" s="26">
        <f>E28</f>
        <v>0.05</v>
      </c>
      <c r="N28" s="26">
        <f>M28*H10</f>
        <v>17.600000000000001</v>
      </c>
      <c r="O28" s="40">
        <v>50</v>
      </c>
      <c r="P28" s="31">
        <f>O28*N28</f>
        <v>880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1">
        <f>O29*N29</f>
        <v>67.584000000000003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1">
        <f t="shared" ref="P30:P45" si="2">N30*O30</f>
        <v>404.8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1">
        <f t="shared" si="2"/>
        <v>63.36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1">
        <f t="shared" si="2"/>
        <v>1267.2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1">
        <f t="shared" si="2"/>
        <v>5033.6000000000004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1">
        <f t="shared" si="2"/>
        <v>2217.6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1">
        <f>N19*O19</f>
        <v>106.86199999999999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1">
        <f>N20*O20</f>
        <v>17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1">
        <f t="shared" ref="P21:P27" si="1">N21*O21</f>
        <v>26.18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1">
        <f t="shared" si="1"/>
        <v>0.81599999999999995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1">
        <f t="shared" si="1"/>
        <v>149.2226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1">
        <f t="shared" si="1"/>
        <v>127.5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39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5">
        <f>D41</f>
        <v>2</v>
      </c>
      <c r="N41" s="35">
        <f>M41*H10</f>
        <v>68</v>
      </c>
      <c r="O41" s="25">
        <v>6</v>
      </c>
      <c r="P41" s="36">
        <f t="shared" si="2"/>
        <v>408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1">
        <f t="shared" si="1"/>
        <v>223.8339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1">
        <f t="shared" si="2"/>
        <v>340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1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1">
        <v>350</v>
      </c>
      <c r="P18" s="31">
        <f>N18*O18</f>
        <v>6520.5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1">
        <f>N19*O19</f>
        <v>809.63679999999999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1">
        <f t="shared" ref="P21:P27" si="1">N21*O21</f>
        <v>316.25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1">
        <f t="shared" si="1"/>
        <v>22.08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1">
        <f t="shared" si="1"/>
        <v>972.9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1">
        <f>O29*N29</f>
        <v>27.6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1">
        <f t="shared" ref="P30:P45" si="2">N30*O30</f>
        <v>370.3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1">
        <f t="shared" si="2"/>
        <v>91.08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1">
        <f t="shared" si="2"/>
        <v>17.25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1">
        <f t="shared" si="2"/>
        <v>75.573400000000007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1">
        <f t="shared" si="2"/>
        <v>202.4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1">
        <f t="shared" si="2"/>
        <v>3312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1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1">
        <v>350</v>
      </c>
      <c r="P18" s="31">
        <f>N18*O18</f>
        <v>635.25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1">
        <f>N19*O19</f>
        <v>74.677679999999995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1">
        <f t="shared" si="1"/>
        <v>1.98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1">
        <f>O29*N29</f>
        <v>3.96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1">
        <f t="shared" ref="P30:P45" si="2">N30*O30</f>
        <v>15.18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1">
        <f t="shared" si="2"/>
        <v>4.7519999999999998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1">
        <f t="shared" si="2"/>
        <v>10.84314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0.01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1">
        <v>350</v>
      </c>
      <c r="P18" s="31">
        <f>N18*O18</f>
        <v>13783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1">
        <f>N19*O19</f>
        <v>978.91877999999997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1">
        <f>N20*O20</f>
        <v>179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1">
        <f t="shared" ref="P21:P27" si="1">N21*O21</f>
        <v>433.18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1">
        <f t="shared" si="1"/>
        <v>25.776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1">
        <f t="shared" si="1"/>
        <v>785.61310000000003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1">
        <f t="shared" si="1"/>
        <v>286.04199999999997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1">
        <f t="shared" si="1"/>
        <v>841.3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1">
        <f>O29*N29</f>
        <v>85.92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1">
        <f t="shared" ref="P30:P45" si="2">N30*O30</f>
        <v>329.36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1">
        <f t="shared" si="2"/>
        <v>161.1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1">
        <f t="shared" si="2"/>
        <v>170.05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1">
        <f t="shared" si="2"/>
        <v>117.63164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1">
        <f t="shared" si="2"/>
        <v>1879.5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1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1">
        <v>350</v>
      </c>
      <c r="P18" s="31">
        <f>N18*O18</f>
        <v>13860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1">
        <f>N19*O19</f>
        <v>565.74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1">
        <f>N20*O20</f>
        <v>180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1">
        <f t="shared" ref="P21:P27" si="1">N21*O21</f>
        <v>297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1">
        <f t="shared" si="1"/>
        <v>12.96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1">
        <f>O29*N29</f>
        <v>51.84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1">
        <f t="shared" ref="P30:P45" si="2">N30*O30</f>
        <v>207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1">
        <f t="shared" si="2"/>
        <v>64.8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1">
        <f t="shared" si="2"/>
        <v>135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1">
        <f t="shared" si="2"/>
        <v>1620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1">
        <f t="shared" si="2"/>
        <v>295.72199999999998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1">
        <f t="shared" si="2"/>
        <v>972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1">
        <f t="shared" si="2"/>
        <v>972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1">
        <f t="shared" si="2"/>
        <v>1512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1">
        <v>350</v>
      </c>
      <c r="P18" s="31">
        <f>N18*O18</f>
        <v>11704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1">
        <f>N19*O19</f>
        <v>553.16800000000001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1">
        <f>N20*O20</f>
        <v>176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1">
        <f t="shared" ref="P21:P27" si="1">N21*O21</f>
        <v>290.39999999999998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1">
        <f t="shared" si="1"/>
        <v>21.12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1">
        <f t="shared" si="1"/>
        <v>0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1">
        <f t="shared" si="1"/>
        <v>496.32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1">
        <f t="shared" ref="P30:P45" si="2">N30*O30</f>
        <v>202.4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1">
        <f t="shared" si="2"/>
        <v>115.66016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1">
        <f t="shared" si="2"/>
        <v>380.16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1">
        <f t="shared" si="2"/>
        <v>792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1">
        <f t="shared" si="2"/>
        <v>792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1">
        <f t="shared" si="2"/>
        <v>4224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1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1">
        <f>N19*O19</f>
        <v>905.18399999999997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1">
        <f t="shared" ref="P21:P27" si="1">N21*O21</f>
        <v>376.2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1">
        <f t="shared" si="1"/>
        <v>34.56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1">
        <f t="shared" si="1"/>
        <v>474.00119999999998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1">
        <f t="shared" si="1"/>
        <v>2199.6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1">
        <f t="shared" ref="P30:P45" si="2">N30*O30</f>
        <v>207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1">
        <f t="shared" si="2"/>
        <v>129.6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1">
        <f t="shared" si="2"/>
        <v>270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1">
        <f t="shared" si="2"/>
        <v>1800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1">
        <f t="shared" si="2"/>
        <v>295.72199999999998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1">
        <f t="shared" si="2"/>
        <v>7560</v>
      </c>
      <c r="Q37" s="32"/>
      <c r="R37" s="32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1">
        <f t="shared" si="2"/>
        <v>648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1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1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1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1">
        <v>350</v>
      </c>
      <c r="P18" s="31">
        <f>N18*O18</f>
        <v>11480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1">
        <f>N19*O19</f>
        <v>1206.15768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1">
        <f>N20*O20</f>
        <v>164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1">
        <f t="shared" ref="P21:P27" si="1">N21*O21</f>
        <v>270.60000000000002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1">
        <f t="shared" si="1"/>
        <v>43.295999999999999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1">
        <f t="shared" si="1"/>
        <v>719.77959999999996</v>
      </c>
      <c r="Q23" s="33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1">
        <f t="shared" si="1"/>
        <v>308.32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1">
        <f t="shared" si="1"/>
        <v>984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41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1">
        <f>O29*N29</f>
        <v>39.36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1">
        <f t="shared" ref="P30:P45" si="2">N30*O30</f>
        <v>943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1">
        <f t="shared" si="2"/>
        <v>129.88800000000001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1">
        <f t="shared" si="2"/>
        <v>123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1">
        <f t="shared" si="2"/>
        <v>492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1">
        <f t="shared" si="2"/>
        <v>107.77424000000001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1">
        <f t="shared" si="2"/>
        <v>196.8</v>
      </c>
      <c r="Q36" s="32"/>
      <c r="R36" s="32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1">
        <f t="shared" si="2"/>
        <v>1148</v>
      </c>
      <c r="Q37" s="32"/>
      <c r="R37" s="32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1">
        <f t="shared" si="2"/>
        <v>196.8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1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1">
        <v>350</v>
      </c>
      <c r="P18" s="31">
        <f>N18*O18</f>
        <v>651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1">
        <f>N19*O19</f>
        <v>57.485469999999999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1">
        <f>N20*O20</f>
        <v>15.5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1">
        <f t="shared" ref="P21:P27" si="1">N21*O21</f>
        <v>17.05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1">
        <f t="shared" si="1"/>
        <v>1.86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1">
        <f t="shared" si="1"/>
        <v>7.2850000000000001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1">
        <f t="shared" ref="P30:P45" si="2">N30*O30</f>
        <v>10.695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1">
        <f t="shared" si="2"/>
        <v>2.79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5">
        <f>D41</f>
        <v>0.01</v>
      </c>
      <c r="N41" s="35">
        <v>6</v>
      </c>
      <c r="O41" s="25">
        <v>6</v>
      </c>
      <c r="P41" s="36">
        <f t="shared" si="2"/>
        <v>36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1">
        <v>350</v>
      </c>
      <c r="P18" s="31">
        <f>N18*O18</f>
        <v>560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1">
        <f>N19*O19</f>
        <v>50.287999999999997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1">
        <f>N20*O20</f>
        <v>16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1">
        <f t="shared" ref="P21:P27" si="1">N21*O21</f>
        <v>26.4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1">
        <f t="shared" si="1"/>
        <v>1.1519999999999999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1">
        <f>O29*N29</f>
        <v>4.6079999999999997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1">
        <f t="shared" ref="P30:P45" si="2">N30*O30</f>
        <v>18.399999999999999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1">
        <f t="shared" si="2"/>
        <v>2.88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1">
        <f t="shared" si="2"/>
        <v>4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1">
        <f t="shared" si="2"/>
        <v>88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/>
      <c r="O41" s="25">
        <v>6</v>
      </c>
      <c r="P41" s="36"/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G32" sqref="G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25.266680000000001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833.80043999999998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139</v>
      </c>
      <c r="E15" s="15" t="s">
        <v>176</v>
      </c>
      <c r="F15" s="15" t="s">
        <v>177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1">
        <f>N19*O19</f>
        <v>0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1">
        <f t="shared" ref="P21:P27" si="1">N21*O21</f>
        <v>0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1">
        <f t="shared" si="1"/>
        <v>0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1.2E-2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0.39600000000000002</v>
      </c>
      <c r="O23" s="7">
        <v>438.89</v>
      </c>
      <c r="P23" s="31">
        <f t="shared" si="1"/>
        <v>173.80044000000001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32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1">
        <f t="shared" ref="P30:P45" si="2">N30*O30</f>
        <v>0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1">
        <f t="shared" si="2"/>
        <v>0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>
        <v>1</v>
      </c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33</v>
      </c>
      <c r="O38" s="7">
        <v>10</v>
      </c>
      <c r="P38" s="31">
        <f t="shared" si="2"/>
        <v>330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>
        <f>M41*H10</f>
        <v>0</v>
      </c>
      <c r="O41" s="25">
        <v>6</v>
      </c>
      <c r="P41" s="36">
        <f t="shared" si="2"/>
        <v>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1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833.80043999999998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24.898679999999999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821.65643999999998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169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1.65</v>
      </c>
      <c r="O18" s="31">
        <v>350</v>
      </c>
      <c r="P18" s="31">
        <f>N18*O18</f>
        <v>577.5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2.31</v>
      </c>
      <c r="O19" s="7">
        <v>31.43</v>
      </c>
      <c r="P19" s="31">
        <f>N19*O19</f>
        <v>72.603300000000004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1">
        <f>N20*O20</f>
        <v>16.5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1">
        <f t="shared" ref="P21:P27" si="1">N21*O21</f>
        <v>27.225000000000001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1">
        <f t="shared" si="1"/>
        <v>1.98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1">
        <f t="shared" si="1"/>
        <v>0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1">
        <f t="shared" si="1"/>
        <v>0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0.99</v>
      </c>
      <c r="O25" s="7">
        <v>47</v>
      </c>
      <c r="P25" s="31">
        <f t="shared" si="1"/>
        <v>46.53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83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0">
        <v>35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1">
        <f t="shared" ref="P30:P45" si="2">N30*O30</f>
        <v>18.975000000000001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1">
        <f t="shared" si="2"/>
        <v>0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1">
        <f t="shared" si="2"/>
        <v>0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1">
        <f t="shared" si="2"/>
        <v>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1">
        <f t="shared" si="2"/>
        <v>10.84314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1">
        <f t="shared" si="2"/>
        <v>0</v>
      </c>
      <c r="Q36" s="32"/>
      <c r="R36" s="32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1">
        <f t="shared" si="2"/>
        <v>0</v>
      </c>
      <c r="Q37" s="32"/>
      <c r="R37" s="32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5">
        <f>D41</f>
        <v>0</v>
      </c>
      <c r="N41" s="35"/>
      <c r="O41" s="25">
        <v>6</v>
      </c>
      <c r="P41" s="36"/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1">
        <f t="shared" si="2"/>
        <v>0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3.3</v>
      </c>
      <c r="O44" s="25">
        <v>15</v>
      </c>
      <c r="P44" s="31">
        <f t="shared" si="2"/>
        <v>49.5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1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1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6" t="s">
        <v>70</v>
      </c>
      <c r="B49" s="47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1">
        <f>SUM(P18:P48)</f>
        <v>821.65643999999998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178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1">
        <v>350</v>
      </c>
      <c r="P18" s="31">
        <f>N18*O18</f>
        <v>0</v>
      </c>
      <c r="Q18" s="32"/>
      <c r="R18" s="32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1">
        <f>N19*O19</f>
        <v>1068.6199999999999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1">
        <f>N20*O20</f>
        <v>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1">
        <f t="shared" ref="P21:P27" si="1">N21*O21</f>
        <v>448.8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1">
        <f t="shared" si="1"/>
        <v>32.64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1">
        <f t="shared" si="1"/>
        <v>1193.7808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1">
        <f t="shared" si="1"/>
        <v>2237.1999999999998</v>
      </c>
      <c r="Q24" s="32"/>
      <c r="R24" s="32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1">
        <f t="shared" si="1"/>
        <v>0</v>
      </c>
      <c r="Q25" s="32"/>
      <c r="R25" s="32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1">
        <f t="shared" si="1"/>
        <v>0</v>
      </c>
      <c r="Q26" s="32"/>
      <c r="R26" s="32"/>
      <c r="T26" s="34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1">
        <f t="shared" si="1"/>
        <v>0</v>
      </c>
      <c r="Q27" s="32"/>
      <c r="R27" s="32"/>
    </row>
    <row r="28" spans="1:20" ht="15.75" x14ac:dyDescent="0.25">
      <c r="A28" s="23">
        <v>11</v>
      </c>
      <c r="B28" s="6" t="s">
        <v>50</v>
      </c>
      <c r="C28" s="25" t="s">
        <v>40</v>
      </c>
      <c r="D28" s="38"/>
      <c r="E28" s="39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0">
        <v>50</v>
      </c>
      <c r="P28" s="31">
        <f>O28*N28</f>
        <v>0</v>
      </c>
      <c r="Q28" s="32"/>
      <c r="R28" s="32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1">
        <f>O29*N29</f>
        <v>0</v>
      </c>
      <c r="Q29" s="32"/>
      <c r="R29" s="32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1">
        <f t="shared" ref="P30:P45" si="2">N30*O30</f>
        <v>391</v>
      </c>
      <c r="Q30" s="32"/>
      <c r="R30" s="32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1">
        <f t="shared" si="2"/>
        <v>61.2</v>
      </c>
      <c r="Q31" s="32"/>
      <c r="R31" s="32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1">
        <f t="shared" si="2"/>
        <v>255</v>
      </c>
      <c r="Q32" s="32"/>
      <c r="R32" s="32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1">
        <f t="shared" si="2"/>
        <v>1700</v>
      </c>
      <c r="Q33" s="32"/>
      <c r="R33" s="32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1">
        <f t="shared" si="2"/>
        <v>279.29300000000001</v>
      </c>
      <c r="Q34" s="32"/>
      <c r="R34" s="32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1">
        <f t="shared" si="2"/>
        <v>0</v>
      </c>
      <c r="Q35" s="32"/>
      <c r="R35" s="32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1">
        <f t="shared" si="2"/>
        <v>612</v>
      </c>
      <c r="Q36" s="32"/>
      <c r="R36" s="32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1">
        <f t="shared" si="2"/>
        <v>6630</v>
      </c>
      <c r="Q37" s="32"/>
      <c r="R37" s="32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1">
        <f t="shared" si="2"/>
        <v>0</v>
      </c>
      <c r="Q38" s="32"/>
      <c r="R38" s="32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1">
        <f t="shared" si="2"/>
        <v>0</v>
      </c>
      <c r="Q39" s="32"/>
      <c r="R39" s="32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1">
        <f t="shared" si="2"/>
        <v>0</v>
      </c>
      <c r="Q40" s="32"/>
      <c r="R40" s="32"/>
    </row>
    <row r="41" spans="1:18" ht="15.75" x14ac:dyDescent="0.25">
      <c r="A41" s="23">
        <v>24</v>
      </c>
      <c r="B41" s="6" t="s">
        <v>179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1">
        <f t="shared" si="2"/>
        <v>3400</v>
      </c>
      <c r="Q41" s="32"/>
      <c r="R41" s="32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1">
        <f t="shared" si="2"/>
        <v>1666</v>
      </c>
      <c r="Q42" s="32"/>
      <c r="R42" s="32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1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1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1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1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6" t="s">
        <v>70</v>
      </c>
      <c r="B48" s="47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1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28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5"/>
  <sheetViews>
    <sheetView tabSelected="1" zoomScale="82" zoomScaleNormal="82" workbookViewId="0">
      <selection activeCell="P30" sqref="P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2</v>
      </c>
      <c r="C4" s="1"/>
      <c r="D4" s="1" t="s">
        <v>180</v>
      </c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1</v>
      </c>
    </row>
    <row r="7" spans="1:18" x14ac:dyDescent="0.25">
      <c r="F7" s="3" t="s">
        <v>232</v>
      </c>
    </row>
    <row r="8" spans="1:18" x14ac:dyDescent="0.25">
      <c r="D8" t="s">
        <v>181</v>
      </c>
    </row>
    <row r="9" spans="1:18" x14ac:dyDescent="0.25">
      <c r="B9" s="4" t="s">
        <v>230</v>
      </c>
      <c r="D9" s="4"/>
      <c r="E9" s="4"/>
    </row>
    <row r="10" spans="1:18" ht="46.5" customHeight="1" x14ac:dyDescent="0.25">
      <c r="B10" s="61" t="s">
        <v>9</v>
      </c>
      <c r="C10" s="62"/>
      <c r="D10" s="50" t="s">
        <v>10</v>
      </c>
      <c r="E10" s="50" t="s">
        <v>11</v>
      </c>
      <c r="F10" s="50" t="s">
        <v>12</v>
      </c>
      <c r="G10" s="50" t="s">
        <v>13</v>
      </c>
      <c r="H10" s="50" t="s">
        <v>14</v>
      </c>
      <c r="I10" s="1" t="s">
        <v>15</v>
      </c>
      <c r="J10" s="1"/>
      <c r="K10" s="1"/>
      <c r="L10" s="1" t="s">
        <v>183</v>
      </c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51"/>
      <c r="E11" s="51"/>
      <c r="F11" s="51"/>
      <c r="G11" s="51"/>
      <c r="H11" s="51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6">
        <v>25</v>
      </c>
      <c r="E12" s="6">
        <v>21</v>
      </c>
      <c r="F12" s="6">
        <f>E12*D12</f>
        <v>525</v>
      </c>
      <c r="G12" s="7">
        <f>P40/H12</f>
        <v>26.473000000000003</v>
      </c>
      <c r="H12" s="8">
        <v>20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529.46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8.75" customHeight="1" x14ac:dyDescent="0.25">
      <c r="B14" s="4" t="s">
        <v>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48" t="s">
        <v>20</v>
      </c>
      <c r="D15" s="63" t="s">
        <v>21</v>
      </c>
      <c r="E15" s="64"/>
      <c r="F15" s="64"/>
      <c r="G15" s="64"/>
      <c r="H15" s="64"/>
      <c r="I15" s="64"/>
      <c r="J15" s="64"/>
      <c r="K15" s="64"/>
      <c r="L15" s="64"/>
      <c r="M15" s="52" t="s">
        <v>22</v>
      </c>
      <c r="N15" s="54" t="s">
        <v>23</v>
      </c>
      <c r="O15" s="56" t="s">
        <v>24</v>
      </c>
      <c r="P15" s="59" t="s">
        <v>25</v>
      </c>
      <c r="Q15" s="32"/>
      <c r="R15" s="32"/>
    </row>
    <row r="16" spans="1:18" ht="15.75" x14ac:dyDescent="0.25">
      <c r="A16" s="11"/>
      <c r="B16" s="12" t="s">
        <v>26</v>
      </c>
      <c r="C16" s="49"/>
      <c r="D16" s="65" t="s">
        <v>27</v>
      </c>
      <c r="E16" s="65"/>
      <c r="F16" s="66"/>
      <c r="G16" s="63" t="s">
        <v>28</v>
      </c>
      <c r="H16" s="64"/>
      <c r="I16" s="64"/>
      <c r="J16" s="64"/>
      <c r="K16" s="64"/>
      <c r="L16" s="67"/>
      <c r="M16" s="53"/>
      <c r="N16" s="55"/>
      <c r="O16" s="57"/>
      <c r="P16" s="60"/>
      <c r="Q16" s="32"/>
      <c r="R16" s="32"/>
    </row>
    <row r="17" spans="1:20" ht="75.75" customHeight="1" x14ac:dyDescent="0.25">
      <c r="A17" s="13"/>
      <c r="B17" s="14"/>
      <c r="C17" s="49"/>
      <c r="D17" s="15" t="s">
        <v>208</v>
      </c>
      <c r="E17" s="15" t="s">
        <v>189</v>
      </c>
      <c r="F17" s="15" t="s">
        <v>90</v>
      </c>
      <c r="G17" s="15" t="s">
        <v>229</v>
      </c>
      <c r="H17" s="16"/>
      <c r="I17" s="15"/>
      <c r="J17" s="16"/>
      <c r="K17" s="16"/>
      <c r="L17" s="16"/>
      <c r="M17" s="53"/>
      <c r="N17" s="55"/>
      <c r="O17" s="58"/>
      <c r="P17" s="60"/>
      <c r="Q17" s="32"/>
      <c r="R17" s="32"/>
    </row>
    <row r="18" spans="1:20" ht="15.75" x14ac:dyDescent="0.25">
      <c r="A18" s="17"/>
      <c r="B18" s="12" t="s">
        <v>36</v>
      </c>
      <c r="C18" s="18"/>
      <c r="D18" s="18">
        <v>20</v>
      </c>
      <c r="E18" s="18">
        <v>20</v>
      </c>
      <c r="F18" s="18">
        <v>20</v>
      </c>
      <c r="G18" s="18">
        <v>20</v>
      </c>
      <c r="H18" s="18"/>
      <c r="I18" s="18"/>
      <c r="J18" s="18"/>
      <c r="K18" s="18"/>
      <c r="L18" s="18"/>
      <c r="M18" s="18"/>
      <c r="N18" s="18"/>
      <c r="O18" s="18"/>
      <c r="P18" s="29"/>
      <c r="Q18" s="32"/>
      <c r="R18" s="32"/>
    </row>
    <row r="19" spans="1:20" ht="30" x14ac:dyDescent="0.25">
      <c r="A19" s="19" t="s">
        <v>37</v>
      </c>
      <c r="B19" s="20" t="s">
        <v>38</v>
      </c>
      <c r="C19" s="21"/>
      <c r="D19" s="22" t="s">
        <v>187</v>
      </c>
      <c r="E19" s="21" t="s">
        <v>203</v>
      </c>
      <c r="F19" s="21" t="s">
        <v>187</v>
      </c>
      <c r="G19" s="21" t="s">
        <v>231</v>
      </c>
      <c r="H19" s="21"/>
      <c r="I19" s="21"/>
      <c r="J19" s="21"/>
      <c r="K19" s="21"/>
      <c r="L19" s="21"/>
      <c r="M19" s="21"/>
      <c r="N19" s="21"/>
      <c r="O19" s="21"/>
      <c r="P19" s="30"/>
      <c r="Q19" s="32"/>
      <c r="R19" s="32"/>
    </row>
    <row r="20" spans="1:20" ht="15.75" x14ac:dyDescent="0.25">
      <c r="A20" s="23">
        <v>1</v>
      </c>
      <c r="B20" s="24" t="s">
        <v>48</v>
      </c>
      <c r="C20" s="25" t="s">
        <v>40</v>
      </c>
      <c r="D20" s="26">
        <v>0.05</v>
      </c>
      <c r="E20" s="26"/>
      <c r="F20" s="25"/>
      <c r="G20" s="26"/>
      <c r="H20" s="26"/>
      <c r="I20" s="26"/>
      <c r="J20" s="26"/>
      <c r="K20" s="26"/>
      <c r="L20" s="26"/>
      <c r="M20" s="26">
        <f t="shared" ref="M20:M26" si="0">SUM(D20:L20)</f>
        <v>0.05</v>
      </c>
      <c r="N20" s="26">
        <f>M20*H12</f>
        <v>1</v>
      </c>
      <c r="O20" s="31">
        <v>84</v>
      </c>
      <c r="P20" s="31">
        <f>N20*O20</f>
        <v>84</v>
      </c>
      <c r="Q20" s="32"/>
      <c r="R20" s="32"/>
    </row>
    <row r="21" spans="1:20" ht="15.75" x14ac:dyDescent="0.25">
      <c r="A21" s="23">
        <v>2</v>
      </c>
      <c r="B21" s="6" t="s">
        <v>46</v>
      </c>
      <c r="C21" s="25" t="s">
        <v>40</v>
      </c>
      <c r="D21" s="25">
        <v>0.08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0.08</v>
      </c>
      <c r="N21" s="26">
        <f>M21*H12</f>
        <v>1.6</v>
      </c>
      <c r="O21" s="7">
        <v>82</v>
      </c>
      <c r="P21" s="31">
        <f>N21*O21</f>
        <v>131.20000000000002</v>
      </c>
      <c r="Q21" s="32"/>
      <c r="R21" s="32"/>
    </row>
    <row r="22" spans="1:20" ht="15.75" x14ac:dyDescent="0.25">
      <c r="A22" s="23">
        <v>3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M22*H12</f>
        <v>0.04</v>
      </c>
      <c r="O22" s="7">
        <v>19</v>
      </c>
      <c r="P22" s="31">
        <f>N22*O22</f>
        <v>0.76</v>
      </c>
      <c r="Q22" s="32"/>
      <c r="R22" s="32"/>
    </row>
    <row r="23" spans="1:20" ht="15.75" x14ac:dyDescent="0.25">
      <c r="A23" s="23">
        <v>4</v>
      </c>
      <c r="B23" s="6" t="s">
        <v>190</v>
      </c>
      <c r="C23" s="25" t="s">
        <v>40</v>
      </c>
      <c r="D23" s="25">
        <v>5.0000000000000001E-3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5.0000000000000001E-3</v>
      </c>
      <c r="N23" s="26">
        <f>M23*H12</f>
        <v>0.1</v>
      </c>
      <c r="O23" s="7">
        <v>725</v>
      </c>
      <c r="P23" s="31">
        <f t="shared" ref="P23:P26" si="1">N23*O23</f>
        <v>72.5</v>
      </c>
      <c r="Q23" s="32"/>
      <c r="R23" s="32"/>
    </row>
    <row r="24" spans="1:20" ht="15.75" x14ac:dyDescent="0.25">
      <c r="A24" s="23">
        <v>5</v>
      </c>
      <c r="B24" s="6" t="s">
        <v>184</v>
      </c>
      <c r="C24" s="25" t="s">
        <v>40</v>
      </c>
      <c r="D24" s="25"/>
      <c r="E24" s="25">
        <v>0.06</v>
      </c>
      <c r="F24" s="25"/>
      <c r="G24" s="25"/>
      <c r="H24" s="25"/>
      <c r="I24" s="25"/>
      <c r="J24" s="25"/>
      <c r="K24" s="25"/>
      <c r="L24" s="25"/>
      <c r="M24" s="26">
        <f t="shared" si="0"/>
        <v>0.06</v>
      </c>
      <c r="N24" s="26">
        <f>M24*H12</f>
        <v>1.2</v>
      </c>
      <c r="O24" s="7">
        <v>60</v>
      </c>
      <c r="P24" s="31">
        <f t="shared" si="1"/>
        <v>72</v>
      </c>
      <c r="Q24" s="32"/>
      <c r="R24" s="32"/>
    </row>
    <row r="25" spans="1:20" ht="15.75" x14ac:dyDescent="0.25">
      <c r="A25" s="23">
        <v>6</v>
      </c>
      <c r="B25" s="6" t="s">
        <v>228</v>
      </c>
      <c r="C25" s="25" t="s">
        <v>40</v>
      </c>
      <c r="D25" s="25"/>
      <c r="E25" s="25"/>
      <c r="F25" s="25">
        <v>1E-3</v>
      </c>
      <c r="G25" s="25"/>
      <c r="H25" s="25"/>
      <c r="I25" s="25"/>
      <c r="J25" s="25"/>
      <c r="K25" s="25"/>
      <c r="L25" s="25"/>
      <c r="M25" s="26">
        <f t="shared" si="0"/>
        <v>1E-3</v>
      </c>
      <c r="N25" s="26">
        <f>M25*H12</f>
        <v>0.02</v>
      </c>
      <c r="O25" s="7">
        <v>600</v>
      </c>
      <c r="P25" s="31">
        <f t="shared" si="1"/>
        <v>12</v>
      </c>
      <c r="Q25" s="32"/>
      <c r="R25" s="32"/>
    </row>
    <row r="26" spans="1:20" ht="15.75" x14ac:dyDescent="0.25">
      <c r="A26" s="23">
        <v>7</v>
      </c>
      <c r="B26" s="6" t="s">
        <v>43</v>
      </c>
      <c r="C26" s="25" t="s">
        <v>40</v>
      </c>
      <c r="D26" s="25"/>
      <c r="E26" s="25"/>
      <c r="F26" s="25">
        <v>1.4999999999999999E-2</v>
      </c>
      <c r="G26" s="25"/>
      <c r="H26" s="25"/>
      <c r="I26" s="25"/>
      <c r="J26" s="25"/>
      <c r="K26" s="25"/>
      <c r="L26" s="25"/>
      <c r="M26" s="26">
        <f t="shared" si="0"/>
        <v>1.4999999999999999E-2</v>
      </c>
      <c r="N26" s="26">
        <f>M26*H12</f>
        <v>0.3</v>
      </c>
      <c r="O26" s="7">
        <v>70</v>
      </c>
      <c r="P26" s="31">
        <f t="shared" si="1"/>
        <v>21</v>
      </c>
      <c r="Q26" s="32"/>
      <c r="R26" s="32"/>
    </row>
    <row r="27" spans="1:20" ht="15.75" x14ac:dyDescent="0.25">
      <c r="A27" s="23">
        <v>8</v>
      </c>
      <c r="B27" s="6" t="s">
        <v>229</v>
      </c>
      <c r="C27" s="25" t="s">
        <v>40</v>
      </c>
      <c r="D27" s="25"/>
      <c r="E27" s="25"/>
      <c r="F27" s="25"/>
      <c r="G27" s="25">
        <v>0.01</v>
      </c>
      <c r="H27" s="25"/>
      <c r="I27" s="25"/>
      <c r="J27" s="25"/>
      <c r="K27" s="25"/>
      <c r="L27" s="25"/>
      <c r="M27" s="26">
        <v>0.01</v>
      </c>
      <c r="N27" s="26">
        <v>0.2</v>
      </c>
      <c r="O27" s="7">
        <v>680</v>
      </c>
      <c r="P27" s="31">
        <v>136</v>
      </c>
      <c r="Q27" s="32"/>
      <c r="R27" s="32"/>
    </row>
    <row r="28" spans="1:20" ht="15.75" x14ac:dyDescent="0.25">
      <c r="A28" s="23">
        <v>9</v>
      </c>
      <c r="B28" s="6"/>
      <c r="C28" s="25"/>
      <c r="D28" s="25"/>
      <c r="E28" s="25"/>
      <c r="F28" s="27"/>
      <c r="G28" s="25"/>
      <c r="H28" s="25"/>
      <c r="I28" s="25"/>
      <c r="J28" s="25"/>
      <c r="K28" s="25"/>
      <c r="L28" s="25"/>
      <c r="M28" s="26"/>
      <c r="N28" s="26"/>
      <c r="O28" s="7"/>
      <c r="P28" s="31"/>
      <c r="Q28" s="32"/>
      <c r="R28" s="32"/>
      <c r="T28" s="34"/>
    </row>
    <row r="29" spans="1:20" ht="15.75" x14ac:dyDescent="0.25">
      <c r="A29" s="23">
        <v>10</v>
      </c>
      <c r="B29" s="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7"/>
      <c r="P29" s="31"/>
      <c r="Q29" s="32"/>
      <c r="R29" s="32"/>
    </row>
    <row r="30" spans="1:20" ht="15.75" x14ac:dyDescent="0.25">
      <c r="A30" s="23">
        <v>11</v>
      </c>
      <c r="B30" s="6"/>
      <c r="C30" s="25"/>
      <c r="D30" s="38"/>
      <c r="E30" s="39"/>
      <c r="F30" s="25"/>
      <c r="G30" s="27"/>
      <c r="H30" s="27"/>
      <c r="I30" s="27"/>
      <c r="J30" s="27"/>
      <c r="K30" s="27"/>
      <c r="L30" s="27"/>
      <c r="M30" s="26"/>
      <c r="N30" s="26"/>
      <c r="O30" s="40"/>
      <c r="P30" s="31"/>
      <c r="Q30" s="32"/>
      <c r="R30" s="32"/>
    </row>
    <row r="31" spans="1:20" ht="15.75" x14ac:dyDescent="0.25">
      <c r="A31" s="23">
        <v>12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13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14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15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16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17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18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19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26"/>
      <c r="O38" s="7"/>
      <c r="P38" s="31"/>
      <c r="Q38" s="32"/>
      <c r="R38" s="32"/>
    </row>
    <row r="39" spans="1:18" ht="15.75" x14ac:dyDescent="0.25">
      <c r="A39" s="23">
        <v>28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</row>
    <row r="40" spans="1:18" ht="15.75" x14ac:dyDescent="0.25">
      <c r="A40" s="46" t="s">
        <v>70</v>
      </c>
      <c r="B40" s="47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6"/>
      <c r="N40" s="26"/>
      <c r="O40" s="7"/>
      <c r="P40" s="31">
        <f>SUM(P20:P39)</f>
        <v>529.46</v>
      </c>
    </row>
    <row r="41" spans="1:18" ht="15.75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8" ht="15.75" x14ac:dyDescent="0.25">
      <c r="B42" s="1" t="s">
        <v>71</v>
      </c>
      <c r="C42" s="1" t="s">
        <v>72</v>
      </c>
      <c r="D42" s="1"/>
      <c r="E42" s="1"/>
      <c r="F42" s="1"/>
      <c r="G42" s="1"/>
      <c r="H42" s="1"/>
      <c r="I42" s="1"/>
      <c r="J42" s="1" t="s">
        <v>73</v>
      </c>
      <c r="K42" s="1" t="s">
        <v>74</v>
      </c>
      <c r="L42" s="1"/>
      <c r="M42" s="1"/>
      <c r="N42" s="1"/>
      <c r="O42" s="1" t="s">
        <v>183</v>
      </c>
      <c r="P42" s="1"/>
    </row>
    <row r="45" spans="1:18" x14ac:dyDescent="0.25">
      <c r="B45" t="s">
        <v>76</v>
      </c>
      <c r="C45" t="s">
        <v>72</v>
      </c>
    </row>
  </sheetData>
  <mergeCells count="15">
    <mergeCell ref="M15:M17"/>
    <mergeCell ref="N15:N17"/>
    <mergeCell ref="O15:O17"/>
    <mergeCell ref="P15:P17"/>
    <mergeCell ref="B10:C10"/>
    <mergeCell ref="D15:L15"/>
    <mergeCell ref="D16:F16"/>
    <mergeCell ref="G16:L16"/>
    <mergeCell ref="G10:G11"/>
    <mergeCell ref="H10:H11"/>
    <mergeCell ref="A40:B40"/>
    <mergeCell ref="C15:C17"/>
    <mergeCell ref="D10:D11"/>
    <mergeCell ref="E10:E11"/>
    <mergeCell ref="F10:F11"/>
  </mergeCells>
  <pageMargins left="0.196850393700787" right="0.39370078740157499" top="0" bottom="0" header="0" footer="0"/>
  <pageSetup paperSize="9" scale="74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8"/>
  <sheetViews>
    <sheetView zoomScale="82" zoomScaleNormal="82" workbookViewId="0">
      <selection activeCell="O36" sqref="O3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13</v>
      </c>
    </row>
    <row r="5" spans="1:18" x14ac:dyDescent="0.25">
      <c r="F5" s="3" t="s">
        <v>191</v>
      </c>
    </row>
    <row r="6" spans="1:18" x14ac:dyDescent="0.25">
      <c r="D6" t="s">
        <v>6</v>
      </c>
      <c r="H6" t="s">
        <v>192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f>P43/H10</f>
        <v>46.428150000000002</v>
      </c>
      <c r="H10" s="8">
        <v>10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464.28149999999999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193</v>
      </c>
      <c r="E15" s="15" t="s">
        <v>184</v>
      </c>
      <c r="F15" s="15" t="s">
        <v>185</v>
      </c>
      <c r="G15" s="15" t="s">
        <v>194</v>
      </c>
      <c r="H15" s="16" t="s">
        <v>189</v>
      </c>
      <c r="I15" s="16" t="s">
        <v>185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10</v>
      </c>
      <c r="E16" s="18">
        <v>10</v>
      </c>
      <c r="F16" s="18">
        <v>10</v>
      </c>
      <c r="G16" s="18">
        <v>10</v>
      </c>
      <c r="H16" s="18">
        <v>10</v>
      </c>
      <c r="I16" s="18">
        <v>10</v>
      </c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187</v>
      </c>
      <c r="E17" s="21" t="s">
        <v>186</v>
      </c>
      <c r="F17" s="21" t="s">
        <v>187</v>
      </c>
      <c r="G17" s="21" t="s">
        <v>195</v>
      </c>
      <c r="H17" s="21" t="s">
        <v>186</v>
      </c>
      <c r="I17" s="21" t="s">
        <v>187</v>
      </c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47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1" si="0">SUM(D18:L18)</f>
        <v>0.04</v>
      </c>
      <c r="N18" s="26">
        <f>M18*H10</f>
        <v>0.4</v>
      </c>
      <c r="O18" s="31">
        <v>52</v>
      </c>
      <c r="P18" s="31">
        <f>N18*O18</f>
        <v>20.8</v>
      </c>
      <c r="Q18" s="32"/>
      <c r="R18" s="32"/>
    </row>
    <row r="19" spans="1:20" ht="15.75" x14ac:dyDescent="0.25">
      <c r="A19" s="23">
        <v>2</v>
      </c>
      <c r="B19" s="6" t="s">
        <v>189</v>
      </c>
      <c r="C19" s="25" t="s">
        <v>40</v>
      </c>
      <c r="D19" s="25"/>
      <c r="E19" s="25">
        <v>0.05</v>
      </c>
      <c r="F19" s="25"/>
      <c r="G19" s="25"/>
      <c r="H19" s="25">
        <v>0.05</v>
      </c>
      <c r="I19" s="25"/>
      <c r="J19" s="25"/>
      <c r="K19" s="25"/>
      <c r="L19" s="25"/>
      <c r="M19" s="26">
        <f t="shared" si="0"/>
        <v>0.1</v>
      </c>
      <c r="N19" s="26">
        <f>M19*H10</f>
        <v>1</v>
      </c>
      <c r="O19" s="7">
        <v>35</v>
      </c>
      <c r="P19" s="31">
        <f>N19*O19</f>
        <v>35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>
        <v>1E-3</v>
      </c>
      <c r="J20" s="25"/>
      <c r="K20" s="25"/>
      <c r="L20" s="25"/>
      <c r="M20" s="26">
        <f t="shared" si="0"/>
        <v>2E-3</v>
      </c>
      <c r="N20" s="26">
        <f>M20*H10</f>
        <v>0.02</v>
      </c>
      <c r="O20" s="7">
        <v>500</v>
      </c>
      <c r="P20" s="31">
        <f>N20*O20</f>
        <v>10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0.01</v>
      </c>
      <c r="G21" s="25"/>
      <c r="H21" s="25"/>
      <c r="I21" s="25">
        <v>1.4999999999999999E-2</v>
      </c>
      <c r="J21" s="25"/>
      <c r="K21" s="25"/>
      <c r="L21" s="25"/>
      <c r="M21" s="26">
        <f t="shared" si="0"/>
        <v>2.5000000000000001E-2</v>
      </c>
      <c r="N21" s="26">
        <f>M21*H10</f>
        <v>0.25</v>
      </c>
      <c r="O21" s="7">
        <v>59</v>
      </c>
      <c r="P21" s="31">
        <f t="shared" ref="P21:P27" si="1">N21*O21</f>
        <v>14.75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>
        <v>2E-3</v>
      </c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0.04</v>
      </c>
      <c r="O22" s="7">
        <v>14</v>
      </c>
      <c r="P22" s="31">
        <f t="shared" si="1"/>
        <v>0.56000000000000005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3.0000000000000001E-3</v>
      </c>
      <c r="N23" s="26">
        <f>M23*H10</f>
        <v>0.03</v>
      </c>
      <c r="O23" s="7">
        <v>450</v>
      </c>
      <c r="P23" s="31">
        <f t="shared" si="1"/>
        <v>13.5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0.3</v>
      </c>
      <c r="O24" s="7">
        <v>55</v>
      </c>
      <c r="P24" s="31">
        <f t="shared" si="1"/>
        <v>16.5</v>
      </c>
      <c r="Q24" s="32"/>
      <c r="R24" s="32"/>
    </row>
    <row r="25" spans="1:20" ht="15.75" x14ac:dyDescent="0.25">
      <c r="A25" s="23">
        <v>8</v>
      </c>
      <c r="B25" s="6" t="s">
        <v>196</v>
      </c>
      <c r="C25" s="25" t="s">
        <v>40</v>
      </c>
      <c r="D25" s="25"/>
      <c r="E25" s="25"/>
      <c r="F25" s="25"/>
      <c r="G25" s="25">
        <v>9.5000000000000001E-2</v>
      </c>
      <c r="H25" s="25"/>
      <c r="I25" s="25"/>
      <c r="J25" s="25"/>
      <c r="K25" s="25"/>
      <c r="L25" s="25"/>
      <c r="M25" s="26">
        <f t="shared" si="0"/>
        <v>9.5000000000000001E-2</v>
      </c>
      <c r="N25" s="26">
        <f>M25*H10</f>
        <v>0.95</v>
      </c>
      <c r="O25" s="7">
        <v>320</v>
      </c>
      <c r="P25" s="31">
        <f t="shared" si="1"/>
        <v>304</v>
      </c>
      <c r="Q25" s="32"/>
      <c r="R25" s="32"/>
    </row>
    <row r="26" spans="1:20" ht="15.75" x14ac:dyDescent="0.25">
      <c r="A26" s="23">
        <v>9</v>
      </c>
      <c r="B26" s="6" t="s">
        <v>55</v>
      </c>
      <c r="C26" s="25" t="s">
        <v>40</v>
      </c>
      <c r="D26" s="25"/>
      <c r="E26" s="25"/>
      <c r="F26" s="27"/>
      <c r="G26" s="25">
        <v>0.1</v>
      </c>
      <c r="H26" s="25"/>
      <c r="I26" s="25"/>
      <c r="J26" s="25"/>
      <c r="K26" s="25"/>
      <c r="L26" s="25"/>
      <c r="M26" s="26">
        <f t="shared" si="0"/>
        <v>0.1</v>
      </c>
      <c r="N26" s="26">
        <f>M26*H10</f>
        <v>1</v>
      </c>
      <c r="O26" s="7">
        <v>40</v>
      </c>
      <c r="P26" s="31">
        <f t="shared" si="1"/>
        <v>40</v>
      </c>
      <c r="Q26" s="32"/>
      <c r="R26" s="32"/>
      <c r="T26" s="34"/>
    </row>
    <row r="27" spans="1:20" ht="15.75" x14ac:dyDescent="0.25">
      <c r="A27" s="23">
        <v>10</v>
      </c>
      <c r="B27" s="6" t="s">
        <v>197</v>
      </c>
      <c r="C27" s="25" t="s">
        <v>40</v>
      </c>
      <c r="D27" s="25"/>
      <c r="E27" s="25"/>
      <c r="F27" s="25"/>
      <c r="G27" s="25">
        <v>1E-3</v>
      </c>
      <c r="H27" s="25"/>
      <c r="I27" s="25"/>
      <c r="J27" s="25"/>
      <c r="K27" s="25"/>
      <c r="L27" s="25"/>
      <c r="M27" s="26">
        <f t="shared" si="0"/>
        <v>1E-3</v>
      </c>
      <c r="N27" s="26">
        <f>M27*H10</f>
        <v>0.01</v>
      </c>
      <c r="O27" s="7">
        <v>207.15</v>
      </c>
      <c r="P27" s="31">
        <f t="shared" si="1"/>
        <v>2.0714999999999999</v>
      </c>
      <c r="Q27" s="32"/>
      <c r="R27" s="32"/>
    </row>
    <row r="28" spans="1:20" ht="15.75" x14ac:dyDescent="0.25">
      <c r="A28" s="23">
        <v>12</v>
      </c>
      <c r="B28" s="6" t="s">
        <v>51</v>
      </c>
      <c r="C28" s="25" t="s">
        <v>40</v>
      </c>
      <c r="D28" s="25"/>
      <c r="E28" s="25"/>
      <c r="F28" s="25"/>
      <c r="G28" s="25">
        <v>3.0000000000000001E-3</v>
      </c>
      <c r="H28" s="25"/>
      <c r="I28" s="25"/>
      <c r="J28" s="25"/>
      <c r="K28" s="25"/>
      <c r="L28" s="25"/>
      <c r="M28" s="26">
        <f t="shared" si="0"/>
        <v>3.0000000000000001E-3</v>
      </c>
      <c r="N28" s="26">
        <f>M28*H10</f>
        <v>0.03</v>
      </c>
      <c r="O28" s="7">
        <v>30</v>
      </c>
      <c r="P28" s="31">
        <f>O28*N28</f>
        <v>0.9</v>
      </c>
      <c r="Q28" s="32"/>
      <c r="R28" s="32"/>
    </row>
    <row r="29" spans="1:20" ht="15.75" x14ac:dyDescent="0.25">
      <c r="A29" s="23">
        <v>13</v>
      </c>
      <c r="B29" s="6" t="s">
        <v>52</v>
      </c>
      <c r="C29" s="25" t="s">
        <v>40</v>
      </c>
      <c r="D29" s="25"/>
      <c r="E29" s="25"/>
      <c r="F29" s="25"/>
      <c r="G29" s="25">
        <v>3.0000000000000001E-3</v>
      </c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0.03</v>
      </c>
      <c r="O29" s="7">
        <v>115</v>
      </c>
      <c r="P29" s="31">
        <f t="shared" ref="P29:P30" si="2">N29*O29</f>
        <v>3.45</v>
      </c>
      <c r="Q29" s="32"/>
      <c r="R29" s="32"/>
    </row>
    <row r="30" spans="1:20" ht="15.75" x14ac:dyDescent="0.25">
      <c r="A30" s="23">
        <v>14</v>
      </c>
      <c r="B30" s="6" t="s">
        <v>53</v>
      </c>
      <c r="C30" s="25" t="s">
        <v>40</v>
      </c>
      <c r="D30" s="25"/>
      <c r="E30" s="25"/>
      <c r="F30" s="25"/>
      <c r="G30" s="25">
        <v>5.0000000000000001E-3</v>
      </c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0.05</v>
      </c>
      <c r="O30" s="7">
        <v>20</v>
      </c>
      <c r="P30" s="31">
        <f t="shared" si="2"/>
        <v>1</v>
      </c>
      <c r="Q30" s="32"/>
      <c r="R30" s="32"/>
    </row>
    <row r="31" spans="1:20" ht="15.75" x14ac:dyDescent="0.25">
      <c r="A31" s="23">
        <v>15</v>
      </c>
      <c r="B31" s="37" t="s">
        <v>54</v>
      </c>
      <c r="C31" s="25" t="s">
        <v>40</v>
      </c>
      <c r="D31" s="25"/>
      <c r="E31" s="25"/>
      <c r="F31" s="25"/>
      <c r="G31" s="25">
        <v>5.0000000000000001E-3</v>
      </c>
      <c r="H31" s="25"/>
      <c r="I31" s="25"/>
      <c r="J31" s="25"/>
      <c r="K31" s="25"/>
      <c r="L31" s="25"/>
      <c r="M31" s="26">
        <f t="shared" si="0"/>
        <v>5.0000000000000001E-3</v>
      </c>
      <c r="N31" s="26">
        <v>0.05</v>
      </c>
      <c r="O31" s="7">
        <v>35</v>
      </c>
      <c r="P31" s="31">
        <v>1.75</v>
      </c>
      <c r="Q31" s="32"/>
      <c r="R31" s="32"/>
    </row>
    <row r="32" spans="1:20" ht="15.75" x14ac:dyDescent="0.25">
      <c r="A32" s="23">
        <v>16</v>
      </c>
      <c r="C32" s="25"/>
      <c r="D32" s="6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17</v>
      </c>
      <c r="B33" s="6"/>
      <c r="C33" s="25"/>
      <c r="D33" s="6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35"/>
      <c r="N40" s="35"/>
      <c r="O40" s="25"/>
      <c r="P40" s="36"/>
      <c r="Q40" s="32"/>
      <c r="R40" s="32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1"/>
      <c r="Q41" s="32"/>
      <c r="R41" s="32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1"/>
    </row>
    <row r="43" spans="1:18" ht="15.75" x14ac:dyDescent="0.25">
      <c r="A43" s="46" t="s">
        <v>70</v>
      </c>
      <c r="B43" s="47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6"/>
      <c r="O43" s="7"/>
      <c r="P43" s="31">
        <f>SUM(P18:P42)</f>
        <v>464.28149999999999</v>
      </c>
    </row>
    <row r="44" spans="1:18" ht="15.75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8" ht="15.75" x14ac:dyDescent="0.25">
      <c r="B45" s="1" t="s">
        <v>71</v>
      </c>
      <c r="C45" s="1" t="s">
        <v>72</v>
      </c>
      <c r="D45" s="1"/>
      <c r="E45" s="1"/>
      <c r="F45" s="1"/>
      <c r="G45" s="1"/>
      <c r="H45" s="1"/>
      <c r="I45" s="1"/>
      <c r="J45" s="1" t="s">
        <v>73</v>
      </c>
      <c r="K45" s="1" t="s">
        <v>74</v>
      </c>
      <c r="L45" s="1"/>
      <c r="M45" s="1"/>
      <c r="N45" s="1"/>
      <c r="O45" s="1" t="s">
        <v>183</v>
      </c>
      <c r="P45" s="1"/>
    </row>
    <row r="48" spans="1:18" x14ac:dyDescent="0.25">
      <c r="B48" t="s">
        <v>76</v>
      </c>
      <c r="C48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3:B43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4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9"/>
  <sheetViews>
    <sheetView topLeftCell="A13" zoomScale="82" zoomScaleNormal="82" workbookViewId="0">
      <selection activeCell="K27" sqref="K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12</v>
      </c>
    </row>
    <row r="5" spans="1:18" x14ac:dyDescent="0.25">
      <c r="F5" s="3" t="s">
        <v>198</v>
      </c>
    </row>
    <row r="6" spans="1:18" x14ac:dyDescent="0.25">
      <c r="D6" t="s">
        <v>6</v>
      </c>
      <c r="H6" t="s">
        <v>192</v>
      </c>
    </row>
    <row r="7" spans="1:18" x14ac:dyDescent="0.25">
      <c r="B7" s="4" t="s">
        <v>182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f>P44/H10</f>
        <v>49.738149999999997</v>
      </c>
      <c r="H10" s="8">
        <v>10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497.38150000000002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3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75.75" customHeight="1" x14ac:dyDescent="0.25">
      <c r="A15" s="13"/>
      <c r="B15" s="14"/>
      <c r="C15" s="49"/>
      <c r="D15" s="15" t="s">
        <v>199</v>
      </c>
      <c r="E15" s="15" t="s">
        <v>184</v>
      </c>
      <c r="F15" s="15" t="s">
        <v>200</v>
      </c>
      <c r="G15" s="15" t="s">
        <v>201</v>
      </c>
      <c r="H15" s="15" t="s">
        <v>184</v>
      </c>
      <c r="I15" s="15" t="s">
        <v>185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10</v>
      </c>
      <c r="E16" s="18">
        <v>10</v>
      </c>
      <c r="F16" s="18">
        <v>10</v>
      </c>
      <c r="G16" s="18">
        <v>10</v>
      </c>
      <c r="H16" s="18">
        <v>10</v>
      </c>
      <c r="I16" s="18">
        <v>10</v>
      </c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202</v>
      </c>
      <c r="E17" s="21" t="s">
        <v>203</v>
      </c>
      <c r="F17" s="21" t="s">
        <v>187</v>
      </c>
      <c r="G17" s="21" t="s">
        <v>188</v>
      </c>
      <c r="H17" s="21" t="s">
        <v>204</v>
      </c>
      <c r="I17" s="21" t="s">
        <v>187</v>
      </c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>
        <v>6.5000000000000002E-2</v>
      </c>
      <c r="H18" s="26"/>
      <c r="I18" s="26"/>
      <c r="J18" s="26"/>
      <c r="K18" s="26"/>
      <c r="L18" s="26"/>
      <c r="M18" s="26">
        <f t="shared" ref="M18:M30" si="0">SUM(D18:L18)</f>
        <v>6.5000000000000002E-2</v>
      </c>
      <c r="N18" s="26">
        <f>M18*H10</f>
        <v>0.65</v>
      </c>
      <c r="O18" s="31">
        <v>400</v>
      </c>
      <c r="P18" s="31">
        <f>N18*O18</f>
        <v>260</v>
      </c>
      <c r="Q18" s="32"/>
      <c r="R18" s="32"/>
    </row>
    <row r="19" spans="1:20" ht="15.75" x14ac:dyDescent="0.25">
      <c r="A19" s="23">
        <v>2</v>
      </c>
      <c r="B19" s="6" t="s">
        <v>189</v>
      </c>
      <c r="C19" s="25" t="s">
        <v>40</v>
      </c>
      <c r="D19" s="25"/>
      <c r="E19" s="25">
        <v>0.06</v>
      </c>
      <c r="F19" s="25"/>
      <c r="G19" s="25">
        <v>0.01</v>
      </c>
      <c r="H19" s="25">
        <v>0.04</v>
      </c>
      <c r="I19" s="25"/>
      <c r="J19" s="25"/>
      <c r="K19" s="25"/>
      <c r="L19" s="25"/>
      <c r="M19" s="26">
        <f t="shared" si="0"/>
        <v>0.11</v>
      </c>
      <c r="N19" s="26">
        <f>M19*H10</f>
        <v>1.1000000000000001</v>
      </c>
      <c r="O19" s="7">
        <v>35</v>
      </c>
      <c r="P19" s="31">
        <f>N19*O19</f>
        <v>38.5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>
        <v>1E-3</v>
      </c>
      <c r="J20" s="25"/>
      <c r="K20" s="25"/>
      <c r="L20" s="25"/>
      <c r="M20" s="26">
        <f t="shared" si="0"/>
        <v>2E-3</v>
      </c>
      <c r="N20" s="26">
        <f>M20*H10</f>
        <v>0.02</v>
      </c>
      <c r="O20" s="7">
        <v>500</v>
      </c>
      <c r="P20" s="31">
        <f>N20*O20</f>
        <v>10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>
        <v>0.01</v>
      </c>
      <c r="J21" s="25"/>
      <c r="K21" s="25"/>
      <c r="L21" s="25"/>
      <c r="M21" s="26">
        <f t="shared" si="0"/>
        <v>2.5000000000000001E-2</v>
      </c>
      <c r="N21" s="26">
        <f>M21*H10</f>
        <v>0.25</v>
      </c>
      <c r="O21" s="7">
        <v>59</v>
      </c>
      <c r="P21" s="31">
        <f t="shared" ref="P21:P27" si="1">N21*O21</f>
        <v>14.75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>
        <v>3.0000000000000001E-3</v>
      </c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0.04</v>
      </c>
      <c r="O22" s="7">
        <v>14</v>
      </c>
      <c r="P22" s="31">
        <f t="shared" si="1"/>
        <v>0.56000000000000005</v>
      </c>
      <c r="Q22" s="32"/>
      <c r="R22" s="32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/>
      <c r="F23" s="25"/>
      <c r="G23" s="25">
        <v>3.0000000000000001E-3</v>
      </c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0.06</v>
      </c>
      <c r="O23" s="7">
        <v>450</v>
      </c>
      <c r="P23" s="31">
        <f t="shared" si="1"/>
        <v>27</v>
      </c>
      <c r="Q23" s="32"/>
      <c r="R23" s="32"/>
    </row>
    <row r="24" spans="1:20" ht="15.75" x14ac:dyDescent="0.25">
      <c r="A24" s="23">
        <v>7</v>
      </c>
      <c r="B24" s="6" t="s">
        <v>205</v>
      </c>
      <c r="C24" s="25" t="s">
        <v>40</v>
      </c>
      <c r="D24" s="25">
        <v>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</v>
      </c>
      <c r="N24" s="26">
        <f>M24*H10</f>
        <v>10</v>
      </c>
      <c r="O24" s="7">
        <v>7.5</v>
      </c>
      <c r="P24" s="31">
        <f t="shared" si="1"/>
        <v>75</v>
      </c>
      <c r="Q24" s="32"/>
      <c r="R24" s="32"/>
    </row>
    <row r="25" spans="1:20" ht="15.75" x14ac:dyDescent="0.25">
      <c r="A25" s="23">
        <v>8</v>
      </c>
      <c r="B25" s="6" t="s">
        <v>48</v>
      </c>
      <c r="C25" s="25" t="s">
        <v>40</v>
      </c>
      <c r="D25" s="25"/>
      <c r="E25" s="25"/>
      <c r="F25" s="25"/>
      <c r="G25" s="25">
        <v>0.04</v>
      </c>
      <c r="H25" s="25"/>
      <c r="I25" s="25"/>
      <c r="J25" s="25"/>
      <c r="K25" s="25"/>
      <c r="L25" s="25"/>
      <c r="M25" s="26">
        <f t="shared" si="0"/>
        <v>0.04</v>
      </c>
      <c r="N25" s="26">
        <f>M25*H10</f>
        <v>0.4</v>
      </c>
      <c r="O25" s="7">
        <v>100</v>
      </c>
      <c r="P25" s="31">
        <f t="shared" si="1"/>
        <v>40</v>
      </c>
      <c r="Q25" s="32"/>
      <c r="R25" s="32"/>
    </row>
    <row r="26" spans="1:20" ht="15.75" x14ac:dyDescent="0.25">
      <c r="A26" s="23">
        <v>9</v>
      </c>
      <c r="B26" s="6" t="s">
        <v>53</v>
      </c>
      <c r="C26" s="25" t="s">
        <v>40</v>
      </c>
      <c r="D26" s="25"/>
      <c r="E26" s="25"/>
      <c r="F26" s="27"/>
      <c r="G26" s="25">
        <v>3.0000000000000001E-3</v>
      </c>
      <c r="H26" s="25"/>
      <c r="I26" s="25"/>
      <c r="J26" s="25"/>
      <c r="K26" s="25"/>
      <c r="L26" s="25"/>
      <c r="M26" s="26">
        <f t="shared" si="0"/>
        <v>3.0000000000000001E-3</v>
      </c>
      <c r="N26" s="26">
        <f>M26*H10</f>
        <v>0.03</v>
      </c>
      <c r="O26" s="7">
        <v>20</v>
      </c>
      <c r="P26" s="31">
        <f t="shared" si="1"/>
        <v>0.6</v>
      </c>
      <c r="Q26" s="32"/>
      <c r="R26" s="32"/>
      <c r="T26" s="34"/>
    </row>
    <row r="27" spans="1:20" ht="15.75" x14ac:dyDescent="0.25">
      <c r="A27" s="23">
        <v>10</v>
      </c>
      <c r="B27" s="6" t="s">
        <v>46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0.4</v>
      </c>
      <c r="O27" s="7">
        <v>55</v>
      </c>
      <c r="P27" s="31">
        <f t="shared" si="1"/>
        <v>22</v>
      </c>
      <c r="Q27" s="32"/>
      <c r="R27" s="32"/>
    </row>
    <row r="28" spans="1:20" ht="15.75" x14ac:dyDescent="0.25">
      <c r="A28" s="23">
        <v>12</v>
      </c>
      <c r="B28" s="6" t="s">
        <v>51</v>
      </c>
      <c r="C28" s="25" t="s">
        <v>40</v>
      </c>
      <c r="D28" s="25"/>
      <c r="E28" s="25"/>
      <c r="F28" s="25"/>
      <c r="G28" s="25">
        <v>3.0000000000000001E-3</v>
      </c>
      <c r="H28" s="25"/>
      <c r="I28" s="25"/>
      <c r="J28" s="25"/>
      <c r="K28" s="25"/>
      <c r="L28" s="25"/>
      <c r="M28" s="26">
        <f t="shared" si="0"/>
        <v>3.0000000000000001E-3</v>
      </c>
      <c r="N28" s="26">
        <f>M28*H10</f>
        <v>0.03</v>
      </c>
      <c r="O28" s="7">
        <v>30</v>
      </c>
      <c r="P28" s="31">
        <f>O28*N28</f>
        <v>0.9</v>
      </c>
      <c r="Q28" s="32"/>
      <c r="R28" s="32"/>
    </row>
    <row r="29" spans="1:20" ht="15.75" x14ac:dyDescent="0.25">
      <c r="A29" s="23">
        <v>13</v>
      </c>
      <c r="B29" s="6" t="s">
        <v>56</v>
      </c>
      <c r="C29" s="25" t="s">
        <v>40</v>
      </c>
      <c r="D29" s="25"/>
      <c r="E29" s="25"/>
      <c r="F29" s="25"/>
      <c r="G29" s="25">
        <v>1E-3</v>
      </c>
      <c r="H29" s="25"/>
      <c r="I29" s="25"/>
      <c r="J29" s="25"/>
      <c r="K29" s="25"/>
      <c r="L29" s="25"/>
      <c r="M29" s="26">
        <v>1E-3</v>
      </c>
      <c r="N29" s="26">
        <f>M29*H10</f>
        <v>0.01</v>
      </c>
      <c r="O29" s="7">
        <v>207.15</v>
      </c>
      <c r="P29" s="31">
        <f>O29*N29</f>
        <v>2.0714999999999999</v>
      </c>
      <c r="Q29" s="32"/>
      <c r="R29" s="32"/>
    </row>
    <row r="30" spans="1:20" ht="15.75" x14ac:dyDescent="0.25">
      <c r="A30" s="23">
        <v>14</v>
      </c>
      <c r="B30" s="6" t="s">
        <v>52</v>
      </c>
      <c r="C30" s="25" t="s">
        <v>40</v>
      </c>
      <c r="D30" s="25"/>
      <c r="E30" s="25"/>
      <c r="F30" s="25"/>
      <c r="G30" s="25">
        <v>5.0000000000000001E-3</v>
      </c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0.05</v>
      </c>
      <c r="O30" s="7">
        <v>120</v>
      </c>
      <c r="P30" s="31">
        <f t="shared" ref="P30" si="2">N30*O30</f>
        <v>6</v>
      </c>
      <c r="Q30" s="32"/>
      <c r="R30" s="32"/>
    </row>
    <row r="31" spans="1:20" ht="15.75" x14ac:dyDescent="0.25">
      <c r="A31" s="23">
        <v>15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16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17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26"/>
      <c r="O38" s="7"/>
      <c r="P38" s="31"/>
      <c r="Q38" s="32"/>
      <c r="R38" s="32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1"/>
      <c r="Q40" s="32"/>
      <c r="R40" s="32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35"/>
      <c r="N41" s="35"/>
      <c r="O41" s="25"/>
      <c r="P41" s="36"/>
      <c r="Q41" s="32"/>
      <c r="R41" s="32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1"/>
      <c r="Q42" s="32"/>
      <c r="R42" s="32"/>
    </row>
    <row r="43" spans="1:18" ht="15.75" x14ac:dyDescent="0.25">
      <c r="A43" s="23">
        <v>27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1"/>
      <c r="Q43" s="32"/>
      <c r="R43" s="32"/>
    </row>
    <row r="44" spans="1:18" ht="15.75" x14ac:dyDescent="0.25">
      <c r="A44" s="46" t="s">
        <v>70</v>
      </c>
      <c r="B44" s="47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6"/>
      <c r="N44" s="26"/>
      <c r="O44" s="7"/>
      <c r="P44" s="31">
        <f>SUM(P18:P43)</f>
        <v>497.38150000000002</v>
      </c>
    </row>
    <row r="45" spans="1:18" ht="15.75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8" ht="15.75" x14ac:dyDescent="0.25">
      <c r="B46" s="1" t="s">
        <v>71</v>
      </c>
      <c r="C46" s="1" t="s">
        <v>72</v>
      </c>
      <c r="D46" s="1"/>
      <c r="E46" s="1"/>
      <c r="F46" s="1"/>
      <c r="G46" s="1"/>
      <c r="H46" s="1"/>
      <c r="I46" s="1"/>
      <c r="J46" s="1" t="s">
        <v>73</v>
      </c>
      <c r="K46" s="1" t="s">
        <v>74</v>
      </c>
      <c r="L46" s="1"/>
      <c r="M46" s="1"/>
      <c r="N46" s="1"/>
      <c r="O46" s="1" t="s">
        <v>183</v>
      </c>
      <c r="P46" s="1"/>
    </row>
    <row r="49" spans="2:3" x14ac:dyDescent="0.25">
      <c r="B49" t="s">
        <v>76</v>
      </c>
      <c r="C49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4:B44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4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8"/>
  <sheetViews>
    <sheetView zoomScale="82" zoomScaleNormal="82" workbookViewId="0">
      <selection activeCell="J24" sqref="J2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8</v>
      </c>
    </row>
    <row r="5" spans="1:18" x14ac:dyDescent="0.25">
      <c r="F5" s="3" t="s">
        <v>206</v>
      </c>
    </row>
    <row r="6" spans="1:18" x14ac:dyDescent="0.25">
      <c r="D6" t="s">
        <v>6</v>
      </c>
      <c r="F6" t="s">
        <v>207</v>
      </c>
    </row>
    <row r="7" spans="1:18" x14ac:dyDescent="0.25">
      <c r="B7" s="4" t="s">
        <v>182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f>P43/H10</f>
        <v>55.749299999999998</v>
      </c>
      <c r="H10" s="8">
        <v>10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557.49300000000005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208</v>
      </c>
      <c r="E15" s="15" t="s">
        <v>162</v>
      </c>
      <c r="F15" s="15" t="s">
        <v>209</v>
      </c>
      <c r="G15" s="15" t="s">
        <v>194</v>
      </c>
      <c r="H15" s="16" t="s">
        <v>184</v>
      </c>
      <c r="I15" s="16" t="s">
        <v>185</v>
      </c>
      <c r="J15" s="16"/>
      <c r="K15" s="16"/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10</v>
      </c>
      <c r="E16" s="18">
        <v>10</v>
      </c>
      <c r="F16" s="18">
        <v>10</v>
      </c>
      <c r="G16" s="18">
        <v>10</v>
      </c>
      <c r="H16" s="18">
        <v>10</v>
      </c>
      <c r="I16" s="18">
        <v>10</v>
      </c>
      <c r="J16" s="18"/>
      <c r="K16" s="18"/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210</v>
      </c>
      <c r="E17" s="21" t="s">
        <v>187</v>
      </c>
      <c r="F17" s="21" t="s">
        <v>186</v>
      </c>
      <c r="G17" s="21" t="s">
        <v>211</v>
      </c>
      <c r="H17" s="21" t="s">
        <v>204</v>
      </c>
      <c r="I17" s="21" t="s">
        <v>187</v>
      </c>
      <c r="J17" s="21"/>
      <c r="K17" s="21"/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196</v>
      </c>
      <c r="C18" s="25" t="s">
        <v>40</v>
      </c>
      <c r="D18" s="26"/>
      <c r="E18" s="26"/>
      <c r="F18" s="25"/>
      <c r="G18" s="26">
        <v>0.1</v>
      </c>
      <c r="H18" s="26"/>
      <c r="I18" s="26"/>
      <c r="J18" s="26"/>
      <c r="K18" s="26"/>
      <c r="L18" s="26"/>
      <c r="M18" s="26">
        <f t="shared" ref="M18:M30" si="0">SUM(D18:L18)</f>
        <v>0.1</v>
      </c>
      <c r="N18" s="26">
        <f>M18*H10</f>
        <v>1</v>
      </c>
      <c r="O18" s="31">
        <v>320</v>
      </c>
      <c r="P18" s="31">
        <f>N18*O18</f>
        <v>320</v>
      </c>
      <c r="Q18" s="32"/>
      <c r="R18" s="32"/>
    </row>
    <row r="19" spans="1:20" ht="15.75" x14ac:dyDescent="0.25">
      <c r="A19" s="23">
        <v>2</v>
      </c>
      <c r="B19" s="6" t="s">
        <v>189</v>
      </c>
      <c r="C19" s="25" t="s">
        <v>40</v>
      </c>
      <c r="D19" s="25"/>
      <c r="E19" s="25"/>
      <c r="F19" s="25">
        <v>0.05</v>
      </c>
      <c r="G19" s="25"/>
      <c r="H19" s="25">
        <v>0.04</v>
      </c>
      <c r="I19" s="25"/>
      <c r="J19" s="25"/>
      <c r="K19" s="25"/>
      <c r="L19" s="25"/>
      <c r="M19" s="26">
        <f t="shared" si="0"/>
        <v>0.09</v>
      </c>
      <c r="N19" s="26">
        <f>M19*H10</f>
        <v>0.9</v>
      </c>
      <c r="O19" s="7">
        <v>35</v>
      </c>
      <c r="P19" s="31">
        <f>N19*O19</f>
        <v>31.5</v>
      </c>
      <c r="Q19" s="32"/>
      <c r="R19" s="32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>
        <v>1E-3</v>
      </c>
      <c r="J20" s="25"/>
      <c r="K20" s="25"/>
      <c r="L20" s="25"/>
      <c r="M20" s="26">
        <f t="shared" si="0"/>
        <v>2E-3</v>
      </c>
      <c r="N20" s="26">
        <f>M20*H10</f>
        <v>0.02</v>
      </c>
      <c r="O20" s="7">
        <v>500</v>
      </c>
      <c r="P20" s="31">
        <f>N20*O20</f>
        <v>10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>
        <v>1.4999999999999999E-2</v>
      </c>
      <c r="J21" s="25"/>
      <c r="K21" s="25"/>
      <c r="L21" s="25"/>
      <c r="M21" s="26">
        <f t="shared" si="0"/>
        <v>2.5000000000000001E-2</v>
      </c>
      <c r="N21" s="26">
        <f>M21*H10</f>
        <v>0.25</v>
      </c>
      <c r="O21" s="7">
        <v>59</v>
      </c>
      <c r="P21" s="31">
        <f t="shared" ref="P21:P27" si="1">N21*O21</f>
        <v>14.75</v>
      </c>
      <c r="Q21" s="32"/>
      <c r="R21" s="32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>
        <v>3.0000000000000001E-3</v>
      </c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0.05</v>
      </c>
      <c r="O22" s="7">
        <v>14</v>
      </c>
      <c r="P22" s="31">
        <f t="shared" si="1"/>
        <v>0.7</v>
      </c>
      <c r="Q22" s="32"/>
      <c r="R22" s="32"/>
    </row>
    <row r="23" spans="1:20" ht="15.75" x14ac:dyDescent="0.25">
      <c r="A23" s="23">
        <v>6</v>
      </c>
      <c r="B23" s="6" t="s">
        <v>212</v>
      </c>
      <c r="C23" s="25" t="s">
        <v>40</v>
      </c>
      <c r="D23" s="25">
        <v>5.0000000000000001E-3</v>
      </c>
      <c r="E23" s="25"/>
      <c r="F23" s="25">
        <v>0.01</v>
      </c>
      <c r="G23" s="25">
        <v>2E-3</v>
      </c>
      <c r="H23" s="25"/>
      <c r="I23" s="25"/>
      <c r="J23" s="25"/>
      <c r="K23" s="25"/>
      <c r="L23" s="25"/>
      <c r="M23" s="26">
        <f t="shared" si="0"/>
        <v>1.7000000000000001E-2</v>
      </c>
      <c r="N23" s="26">
        <f>M23*H10</f>
        <v>0.17</v>
      </c>
      <c r="O23" s="7">
        <v>450</v>
      </c>
      <c r="P23" s="31">
        <f t="shared" si="1"/>
        <v>76.5</v>
      </c>
      <c r="Q23" s="32"/>
      <c r="R23" s="32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0.05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0.5</v>
      </c>
      <c r="O24" s="7">
        <v>55</v>
      </c>
      <c r="P24" s="31">
        <f t="shared" si="1"/>
        <v>27.5</v>
      </c>
      <c r="Q24" s="32"/>
      <c r="R24" s="32"/>
    </row>
    <row r="25" spans="1:20" ht="15.75" x14ac:dyDescent="0.25">
      <c r="A25" s="23">
        <v>8</v>
      </c>
      <c r="B25" s="6" t="s">
        <v>48</v>
      </c>
      <c r="C25" s="25" t="s">
        <v>40</v>
      </c>
      <c r="D25" s="25">
        <v>0.05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0.5</v>
      </c>
      <c r="O25" s="7">
        <v>100</v>
      </c>
      <c r="P25" s="31">
        <f t="shared" si="1"/>
        <v>50</v>
      </c>
      <c r="Q25" s="32"/>
      <c r="R25" s="32"/>
    </row>
    <row r="26" spans="1:20" ht="15.75" x14ac:dyDescent="0.25">
      <c r="A26" s="23">
        <v>9</v>
      </c>
      <c r="B26" s="6" t="s">
        <v>56</v>
      </c>
      <c r="C26" s="25" t="s">
        <v>40</v>
      </c>
      <c r="D26" s="25"/>
      <c r="E26" s="25"/>
      <c r="F26" s="27"/>
      <c r="G26" s="25">
        <v>2E-3</v>
      </c>
      <c r="H26" s="25"/>
      <c r="I26" s="25"/>
      <c r="J26" s="25"/>
      <c r="K26" s="25"/>
      <c r="L26" s="25"/>
      <c r="M26" s="26">
        <f t="shared" si="0"/>
        <v>2E-3</v>
      </c>
      <c r="N26" s="26">
        <f>M26*H10</f>
        <v>0.02</v>
      </c>
      <c r="O26" s="7">
        <v>207.15</v>
      </c>
      <c r="P26" s="31">
        <f t="shared" si="1"/>
        <v>4.1429999999999998</v>
      </c>
      <c r="Q26" s="32"/>
      <c r="R26" s="32"/>
      <c r="T26" s="34"/>
    </row>
    <row r="27" spans="1:20" ht="15.75" x14ac:dyDescent="0.25">
      <c r="A27" s="23">
        <v>10</v>
      </c>
      <c r="B27" s="6" t="s">
        <v>53</v>
      </c>
      <c r="C27" s="25" t="s">
        <v>40</v>
      </c>
      <c r="D27" s="25"/>
      <c r="E27" s="25"/>
      <c r="F27" s="25"/>
      <c r="G27" s="25">
        <v>5.0000000000000001E-3</v>
      </c>
      <c r="H27" s="25"/>
      <c r="I27" s="25"/>
      <c r="J27" s="25"/>
      <c r="K27" s="25"/>
      <c r="L27" s="25"/>
      <c r="M27" s="26">
        <f t="shared" si="0"/>
        <v>5.0000000000000001E-3</v>
      </c>
      <c r="N27" s="26">
        <f>M27*H10</f>
        <v>0.05</v>
      </c>
      <c r="O27" s="7">
        <v>20</v>
      </c>
      <c r="P27" s="31">
        <f t="shared" si="1"/>
        <v>1</v>
      </c>
      <c r="Q27" s="32"/>
      <c r="R27" s="32"/>
    </row>
    <row r="28" spans="1:20" ht="15.75" x14ac:dyDescent="0.25">
      <c r="A28" s="23">
        <v>12</v>
      </c>
      <c r="B28" s="6" t="s">
        <v>49</v>
      </c>
      <c r="C28" s="25" t="s">
        <v>40</v>
      </c>
      <c r="D28" s="25"/>
      <c r="E28" s="25"/>
      <c r="F28" s="25"/>
      <c r="G28" s="25">
        <v>0.04</v>
      </c>
      <c r="H28" s="25"/>
      <c r="I28" s="25"/>
      <c r="J28" s="25"/>
      <c r="K28" s="25"/>
      <c r="L28" s="25"/>
      <c r="M28" s="26">
        <f t="shared" si="0"/>
        <v>0.04</v>
      </c>
      <c r="N28" s="26">
        <f>M28*H10</f>
        <v>0.4</v>
      </c>
      <c r="O28" s="7">
        <v>38</v>
      </c>
      <c r="P28" s="31">
        <f>O28*N28</f>
        <v>15.2</v>
      </c>
      <c r="Q28" s="32"/>
      <c r="R28" s="32"/>
    </row>
    <row r="29" spans="1:20" ht="15.75" x14ac:dyDescent="0.25">
      <c r="A29" s="23">
        <v>13</v>
      </c>
      <c r="B29" s="6" t="s">
        <v>52</v>
      </c>
      <c r="C29" s="25" t="s">
        <v>40</v>
      </c>
      <c r="D29" s="25"/>
      <c r="E29" s="25"/>
      <c r="F29" s="25"/>
      <c r="G29" s="25">
        <v>5.0000000000000001E-3</v>
      </c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0.05</v>
      </c>
      <c r="O29" s="7">
        <v>120</v>
      </c>
      <c r="P29" s="31">
        <f t="shared" ref="P29" si="2">N29*O29</f>
        <v>6</v>
      </c>
      <c r="Q29" s="32"/>
      <c r="R29" s="32"/>
    </row>
    <row r="30" spans="1:20" ht="15.75" x14ac:dyDescent="0.25">
      <c r="A30" s="23">
        <v>14</v>
      </c>
      <c r="B30" s="6" t="s">
        <v>47</v>
      </c>
      <c r="C30" s="25" t="s">
        <v>40</v>
      </c>
      <c r="D30" s="25"/>
      <c r="E30" s="25"/>
      <c r="F30" s="25"/>
      <c r="G30" s="25">
        <v>4.0000000000000001E-3</v>
      </c>
      <c r="H30" s="25"/>
      <c r="I30" s="25"/>
      <c r="J30" s="25"/>
      <c r="K30" s="25"/>
      <c r="L30" s="25"/>
      <c r="M30" s="26">
        <f t="shared" si="0"/>
        <v>4.0000000000000001E-3</v>
      </c>
      <c r="N30" s="26">
        <v>4.0000000000000001E-3</v>
      </c>
      <c r="O30" s="7">
        <v>52</v>
      </c>
      <c r="P30" s="31">
        <v>0.2</v>
      </c>
      <c r="Q30" s="32"/>
      <c r="R30" s="32"/>
    </row>
    <row r="31" spans="1:20" ht="15.75" x14ac:dyDescent="0.25">
      <c r="A31" s="23">
        <v>15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16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17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1"/>
      <c r="Q37" s="32"/>
      <c r="R37" s="32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35"/>
      <c r="N40" s="35"/>
      <c r="O40" s="25"/>
      <c r="P40" s="36"/>
      <c r="Q40" s="32"/>
      <c r="R40" s="32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1"/>
      <c r="Q41" s="32"/>
      <c r="R41" s="32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1"/>
    </row>
    <row r="43" spans="1:18" ht="15.75" x14ac:dyDescent="0.25">
      <c r="A43" s="46" t="s">
        <v>70</v>
      </c>
      <c r="B43" s="47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6"/>
      <c r="O43" s="7"/>
      <c r="P43" s="31">
        <f>SUM(P18:P42)</f>
        <v>557.49300000000005</v>
      </c>
    </row>
    <row r="44" spans="1:18" ht="15.75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8" ht="15.75" x14ac:dyDescent="0.25">
      <c r="B45" s="1" t="s">
        <v>71</v>
      </c>
      <c r="C45" s="1" t="s">
        <v>72</v>
      </c>
      <c r="D45" s="1"/>
      <c r="E45" s="1"/>
      <c r="F45" s="1"/>
      <c r="G45" s="1"/>
      <c r="H45" s="1"/>
      <c r="I45" s="1"/>
      <c r="J45" s="1" t="s">
        <v>73</v>
      </c>
      <c r="K45" s="1" t="s">
        <v>74</v>
      </c>
      <c r="L45" s="1"/>
      <c r="M45" s="1"/>
      <c r="N45" s="1"/>
      <c r="O45" s="1" t="s">
        <v>183</v>
      </c>
      <c r="P45" s="1"/>
    </row>
    <row r="48" spans="1:18" x14ac:dyDescent="0.25">
      <c r="B48" t="s">
        <v>76</v>
      </c>
      <c r="C48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3:B43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U11" sqref="U1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1" width="7" customWidth="1"/>
    <col min="12" max="12" width="6" customWidth="1"/>
    <col min="13" max="13" width="8.42578125" customWidth="1"/>
    <col min="14" max="14" width="9.28515625" customWidth="1"/>
    <col min="15" max="15" width="10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213</v>
      </c>
      <c r="C2" s="1"/>
      <c r="D2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5</v>
      </c>
    </row>
    <row r="5" spans="1:18" x14ac:dyDescent="0.25">
      <c r="F5" s="3" t="s">
        <v>214</v>
      </c>
    </row>
    <row r="6" spans="1:18" x14ac:dyDescent="0.25">
      <c r="D6" t="s">
        <v>6</v>
      </c>
      <c r="F6" t="s">
        <v>215</v>
      </c>
      <c r="H6" t="s">
        <v>216</v>
      </c>
    </row>
    <row r="7" spans="1:18" x14ac:dyDescent="0.25">
      <c r="B7" s="4" t="s">
        <v>217</v>
      </c>
      <c r="D7" s="4" t="s">
        <v>8</v>
      </c>
      <c r="E7" s="4"/>
    </row>
    <row r="8" spans="1:18" ht="46.5" customHeight="1" x14ac:dyDescent="0.25">
      <c r="B8" s="61" t="s">
        <v>9</v>
      </c>
      <c r="C8" s="62"/>
      <c r="D8" s="50" t="s">
        <v>10</v>
      </c>
      <c r="E8" s="50" t="s">
        <v>11</v>
      </c>
      <c r="F8" s="50" t="s">
        <v>12</v>
      </c>
      <c r="G8" s="50" t="s">
        <v>13</v>
      </c>
      <c r="H8" s="50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1"/>
      <c r="E9" s="51"/>
      <c r="F9" s="51"/>
      <c r="G9" s="51"/>
      <c r="H9" s="51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v>48.67</v>
      </c>
      <c r="H10" s="8">
        <v>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v>48.67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8" t="s">
        <v>20</v>
      </c>
      <c r="D13" s="63" t="s">
        <v>21</v>
      </c>
      <c r="E13" s="64"/>
      <c r="F13" s="64"/>
      <c r="G13" s="64"/>
      <c r="H13" s="64"/>
      <c r="I13" s="64"/>
      <c r="J13" s="64"/>
      <c r="K13" s="64"/>
      <c r="L13" s="64"/>
      <c r="M13" s="52" t="s">
        <v>22</v>
      </c>
      <c r="N13" s="54" t="s">
        <v>23</v>
      </c>
      <c r="O13" s="56" t="s">
        <v>24</v>
      </c>
      <c r="P13" s="59" t="s">
        <v>25</v>
      </c>
      <c r="Q13" s="32"/>
      <c r="R13" s="32"/>
    </row>
    <row r="14" spans="1:18" ht="15.75" x14ac:dyDescent="0.25">
      <c r="A14" s="11"/>
      <c r="B14" s="12" t="s">
        <v>26</v>
      </c>
      <c r="C14" s="49"/>
      <c r="D14" s="65" t="s">
        <v>27</v>
      </c>
      <c r="E14" s="65"/>
      <c r="F14" s="66"/>
      <c r="G14" s="63" t="s">
        <v>28</v>
      </c>
      <c r="H14" s="64"/>
      <c r="I14" s="64"/>
      <c r="J14" s="64"/>
      <c r="K14" s="64"/>
      <c r="L14" s="67"/>
      <c r="M14" s="53"/>
      <c r="N14" s="55"/>
      <c r="O14" s="57"/>
      <c r="P14" s="60"/>
      <c r="Q14" s="32"/>
      <c r="R14" s="32"/>
    </row>
    <row r="15" spans="1:18" ht="87.75" customHeight="1" x14ac:dyDescent="0.25">
      <c r="A15" s="13"/>
      <c r="B15" s="14"/>
      <c r="C15" s="49"/>
      <c r="D15" s="15" t="s">
        <v>218</v>
      </c>
      <c r="E15" s="15" t="s">
        <v>185</v>
      </c>
      <c r="F15" s="15" t="s">
        <v>219</v>
      </c>
      <c r="G15" s="16" t="s">
        <v>220</v>
      </c>
      <c r="H15" s="16" t="s">
        <v>185</v>
      </c>
      <c r="I15" s="16" t="s">
        <v>184</v>
      </c>
      <c r="J15" s="16" t="s">
        <v>221</v>
      </c>
      <c r="K15" s="16" t="s">
        <v>222</v>
      </c>
      <c r="L15" s="16"/>
      <c r="M15" s="53"/>
      <c r="N15" s="55"/>
      <c r="O15" s="58"/>
      <c r="P15" s="60"/>
      <c r="Q15" s="32"/>
      <c r="R15" s="32"/>
    </row>
    <row r="16" spans="1:18" ht="15.75" x14ac:dyDescent="0.25">
      <c r="A16" s="17"/>
      <c r="B16" s="12" t="s">
        <v>36</v>
      </c>
      <c r="C16" s="18"/>
      <c r="D16" s="18">
        <v>1</v>
      </c>
      <c r="E16" s="18">
        <v>1</v>
      </c>
      <c r="F16" s="18">
        <v>1</v>
      </c>
      <c r="G16" s="18">
        <v>1</v>
      </c>
      <c r="H16" s="18">
        <v>1</v>
      </c>
      <c r="I16" s="18">
        <v>1</v>
      </c>
      <c r="J16" s="18">
        <v>1</v>
      </c>
      <c r="K16" s="18">
        <v>1</v>
      </c>
      <c r="L16" s="18"/>
      <c r="M16" s="18"/>
      <c r="N16" s="18"/>
      <c r="O16" s="18"/>
      <c r="P16" s="29"/>
      <c r="Q16" s="32"/>
      <c r="R16" s="32"/>
    </row>
    <row r="17" spans="1:20" ht="30" x14ac:dyDescent="0.25">
      <c r="A17" s="19" t="s">
        <v>37</v>
      </c>
      <c r="B17" s="20" t="s">
        <v>38</v>
      </c>
      <c r="C17" s="21"/>
      <c r="D17" s="22" t="s">
        <v>210</v>
      </c>
      <c r="E17" s="21" t="s">
        <v>187</v>
      </c>
      <c r="F17" s="21" t="s">
        <v>186</v>
      </c>
      <c r="G17" s="21" t="s">
        <v>195</v>
      </c>
      <c r="H17" s="21" t="s">
        <v>187</v>
      </c>
      <c r="I17" s="21" t="s">
        <v>186</v>
      </c>
      <c r="J17" s="21" t="s">
        <v>186</v>
      </c>
      <c r="K17" s="21" t="s">
        <v>195</v>
      </c>
      <c r="L17" s="21"/>
      <c r="M17" s="21"/>
      <c r="N17" s="21"/>
      <c r="O17" s="21"/>
      <c r="P17" s="30"/>
      <c r="Q17" s="32"/>
      <c r="R17" s="32"/>
    </row>
    <row r="18" spans="1:20" ht="15.75" x14ac:dyDescent="0.25">
      <c r="A18" s="23">
        <v>1</v>
      </c>
      <c r="B18" s="24" t="s">
        <v>223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v>0.06</v>
      </c>
      <c r="N18" s="26">
        <v>1</v>
      </c>
      <c r="O18" s="31">
        <v>7.5</v>
      </c>
      <c r="P18" s="31">
        <v>7.5</v>
      </c>
      <c r="Q18" s="32"/>
      <c r="R18" s="32"/>
    </row>
    <row r="19" spans="1:20" ht="15.75" x14ac:dyDescent="0.25">
      <c r="A19" s="23">
        <v>2</v>
      </c>
      <c r="B19" s="6" t="s">
        <v>224</v>
      </c>
      <c r="C19" s="25" t="s">
        <v>40</v>
      </c>
      <c r="D19" s="25">
        <v>1E-3</v>
      </c>
      <c r="E19" s="25"/>
      <c r="F19" s="25"/>
      <c r="G19" s="25">
        <v>2E-3</v>
      </c>
      <c r="H19" s="25"/>
      <c r="I19" s="25"/>
      <c r="J19" s="25">
        <v>3.0000000000000001E-3</v>
      </c>
      <c r="K19" s="25"/>
      <c r="L19" s="25"/>
      <c r="M19" s="26">
        <f t="shared" ref="M19:M20" si="0">SUM(D19:L19)</f>
        <v>6.0000000000000001E-3</v>
      </c>
      <c r="N19" s="26">
        <v>6.0000000000000001E-3</v>
      </c>
      <c r="O19" s="7">
        <v>14</v>
      </c>
      <c r="P19" s="31">
        <f>N19*O19</f>
        <v>8.4000000000000005E-2</v>
      </c>
      <c r="Q19" s="32"/>
      <c r="R19" s="32"/>
    </row>
    <row r="20" spans="1:20" ht="15.75" x14ac:dyDescent="0.25">
      <c r="A20" s="23">
        <v>3</v>
      </c>
      <c r="B20" s="6" t="s">
        <v>225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v>1E-3</v>
      </c>
      <c r="O20" s="7">
        <v>500</v>
      </c>
      <c r="P20" s="31">
        <f>N20*O20</f>
        <v>0.5</v>
      </c>
      <c r="Q20" s="32"/>
      <c r="R20" s="32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>
        <v>0.01</v>
      </c>
      <c r="I21" s="25"/>
      <c r="J21" s="25"/>
      <c r="K21" s="25"/>
      <c r="L21" s="25"/>
      <c r="M21" s="26">
        <v>0.02</v>
      </c>
      <c r="N21" s="26">
        <v>0.02</v>
      </c>
      <c r="O21" s="7">
        <v>59</v>
      </c>
      <c r="P21" s="31">
        <f t="shared" ref="P21" si="1">N21*O21</f>
        <v>1.18</v>
      </c>
      <c r="Q21" s="32"/>
      <c r="R21" s="32"/>
    </row>
    <row r="22" spans="1:20" ht="15.75" x14ac:dyDescent="0.25">
      <c r="A22" s="23">
        <v>6</v>
      </c>
      <c r="B22" s="6" t="s">
        <v>226</v>
      </c>
      <c r="C22" s="25" t="s">
        <v>40</v>
      </c>
      <c r="D22" s="25"/>
      <c r="E22" s="25"/>
      <c r="F22" s="25">
        <v>0.05</v>
      </c>
      <c r="G22" s="25"/>
      <c r="H22" s="25"/>
      <c r="I22" s="25">
        <v>0.05</v>
      </c>
      <c r="J22" s="25"/>
      <c r="K22" s="25"/>
      <c r="L22" s="25"/>
      <c r="M22" s="26">
        <v>0.1</v>
      </c>
      <c r="N22" s="26">
        <v>0.1</v>
      </c>
      <c r="O22" s="7">
        <v>35</v>
      </c>
      <c r="P22" s="31">
        <v>3.5</v>
      </c>
      <c r="Q22" s="33"/>
      <c r="R22" s="32"/>
    </row>
    <row r="23" spans="1:20" ht="15.75" x14ac:dyDescent="0.25">
      <c r="A23" s="23">
        <v>7</v>
      </c>
      <c r="B23" s="6" t="s">
        <v>46</v>
      </c>
      <c r="C23" s="25" t="s">
        <v>85</v>
      </c>
      <c r="D23" s="25"/>
      <c r="E23" s="25"/>
      <c r="F23" s="25"/>
      <c r="G23" s="25">
        <v>0.08</v>
      </c>
      <c r="H23" s="25"/>
      <c r="I23" s="25"/>
      <c r="J23" s="25"/>
      <c r="K23" s="25"/>
      <c r="L23" s="25"/>
      <c r="M23" s="26">
        <v>0.08</v>
      </c>
      <c r="N23" s="26">
        <v>0.08</v>
      </c>
      <c r="O23" s="7">
        <v>55</v>
      </c>
      <c r="P23" s="31">
        <v>4.4000000000000004</v>
      </c>
      <c r="Q23" s="32"/>
      <c r="R23" s="32"/>
    </row>
    <row r="24" spans="1:20" ht="15.75" x14ac:dyDescent="0.25">
      <c r="A24" s="23">
        <v>8</v>
      </c>
      <c r="B24" s="6" t="s">
        <v>50</v>
      </c>
      <c r="C24" s="25" t="s">
        <v>40</v>
      </c>
      <c r="D24" s="25"/>
      <c r="E24" s="25"/>
      <c r="F24" s="25"/>
      <c r="G24" s="25">
        <v>0.04</v>
      </c>
      <c r="H24" s="25"/>
      <c r="I24" s="25"/>
      <c r="J24" s="25"/>
      <c r="K24" s="25"/>
      <c r="L24" s="25"/>
      <c r="M24" s="26">
        <v>0.04</v>
      </c>
      <c r="N24" s="26">
        <v>0.04</v>
      </c>
      <c r="O24" s="7">
        <v>47</v>
      </c>
      <c r="P24" s="31">
        <v>1.88</v>
      </c>
      <c r="Q24" s="32"/>
      <c r="R24" s="32"/>
    </row>
    <row r="25" spans="1:20" ht="15.75" x14ac:dyDescent="0.25">
      <c r="A25" s="23">
        <v>9</v>
      </c>
      <c r="B25" s="6" t="s">
        <v>227</v>
      </c>
      <c r="C25" s="25" t="s">
        <v>40</v>
      </c>
      <c r="D25" s="25"/>
      <c r="E25" s="25"/>
      <c r="F25" s="27"/>
      <c r="G25" s="25">
        <v>5.0000000000000001E-3</v>
      </c>
      <c r="H25" s="25"/>
      <c r="I25" s="25"/>
      <c r="J25" s="25"/>
      <c r="K25" s="25">
        <v>3.0000000000000001E-3</v>
      </c>
      <c r="L25" s="25"/>
      <c r="M25" s="26">
        <v>8.0000000000000002E-3</v>
      </c>
      <c r="N25" s="26">
        <v>8.0000000000000002E-3</v>
      </c>
      <c r="O25" s="7">
        <v>440</v>
      </c>
      <c r="P25" s="31">
        <v>3.6</v>
      </c>
      <c r="Q25" s="32"/>
      <c r="R25" s="32"/>
      <c r="T25" s="34"/>
    </row>
    <row r="26" spans="1:20" ht="15.75" x14ac:dyDescent="0.25">
      <c r="A26" s="23">
        <v>10</v>
      </c>
      <c r="B26" s="6" t="s">
        <v>39</v>
      </c>
      <c r="C26" s="25" t="s">
        <v>40</v>
      </c>
      <c r="D26" s="25"/>
      <c r="E26" s="25"/>
      <c r="F26" s="25"/>
      <c r="G26" s="25"/>
      <c r="H26" s="25"/>
      <c r="I26" s="25"/>
      <c r="J26" s="25">
        <v>0.06</v>
      </c>
      <c r="K26" s="25"/>
      <c r="L26" s="25"/>
      <c r="M26" s="26">
        <v>0.06</v>
      </c>
      <c r="N26" s="26">
        <v>0.06</v>
      </c>
      <c r="O26" s="7">
        <v>400</v>
      </c>
      <c r="P26" s="31">
        <v>24</v>
      </c>
      <c r="Q26" s="32"/>
      <c r="R26" s="32"/>
    </row>
    <row r="27" spans="1:20" ht="15.75" x14ac:dyDescent="0.25">
      <c r="A27" s="23">
        <v>12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>
        <v>0.04</v>
      </c>
      <c r="L27" s="25"/>
      <c r="M27" s="26">
        <v>0.04</v>
      </c>
      <c r="N27" s="26">
        <v>0.04</v>
      </c>
      <c r="O27" s="7">
        <v>38</v>
      </c>
      <c r="P27" s="31">
        <v>1.52</v>
      </c>
      <c r="Q27" s="32"/>
      <c r="R27" s="32"/>
    </row>
    <row r="28" spans="1:20" ht="15.75" x14ac:dyDescent="0.25">
      <c r="A28" s="23">
        <v>13</v>
      </c>
      <c r="B28" s="6" t="s">
        <v>53</v>
      </c>
      <c r="C28" s="25" t="s">
        <v>40</v>
      </c>
      <c r="D28" s="25"/>
      <c r="E28" s="25"/>
      <c r="F28" s="25"/>
      <c r="G28" s="25"/>
      <c r="H28" s="25"/>
      <c r="I28" s="25"/>
      <c r="J28" s="25">
        <v>5.0000000000000001E-3</v>
      </c>
      <c r="K28" s="25"/>
      <c r="L28" s="25"/>
      <c r="M28" s="26">
        <v>5.0000000000000001E-3</v>
      </c>
      <c r="N28" s="26">
        <v>5.0000000000000001E-3</v>
      </c>
      <c r="O28" s="7">
        <v>20</v>
      </c>
      <c r="P28" s="31">
        <v>0.1</v>
      </c>
      <c r="Q28" s="32"/>
      <c r="R28" s="32"/>
    </row>
    <row r="29" spans="1:20" ht="15.75" x14ac:dyDescent="0.25">
      <c r="A29" s="23">
        <v>14</v>
      </c>
      <c r="B29" s="6" t="s">
        <v>56</v>
      </c>
      <c r="C29" s="25" t="s">
        <v>40</v>
      </c>
      <c r="D29" s="25"/>
      <c r="E29" s="25"/>
      <c r="F29" s="25"/>
      <c r="G29" s="25"/>
      <c r="H29" s="25"/>
      <c r="I29" s="25"/>
      <c r="J29" s="25">
        <v>2E-3</v>
      </c>
      <c r="K29" s="25"/>
      <c r="L29" s="25"/>
      <c r="M29" s="26">
        <v>2E-3</v>
      </c>
      <c r="N29" s="26">
        <v>2E-3</v>
      </c>
      <c r="O29" s="7">
        <v>207.15</v>
      </c>
      <c r="P29" s="31">
        <v>0.41</v>
      </c>
      <c r="Q29" s="32"/>
      <c r="R29" s="32"/>
    </row>
    <row r="30" spans="1:20" ht="15.75" x14ac:dyDescent="0.25">
      <c r="A30" s="23">
        <v>15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1"/>
      <c r="Q30" s="32"/>
      <c r="R30" s="32"/>
    </row>
    <row r="31" spans="1:20" ht="15.75" x14ac:dyDescent="0.25">
      <c r="A31" s="23">
        <v>16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1"/>
      <c r="Q31" s="32"/>
      <c r="R31" s="32"/>
    </row>
    <row r="32" spans="1:20" ht="15.75" x14ac:dyDescent="0.25">
      <c r="A32" s="23">
        <v>17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1"/>
      <c r="Q32" s="32"/>
      <c r="R32" s="32"/>
    </row>
    <row r="33" spans="1:18" ht="15.75" x14ac:dyDescent="0.25">
      <c r="A33" s="23">
        <v>18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1"/>
      <c r="Q33" s="32"/>
      <c r="R33" s="32"/>
    </row>
    <row r="34" spans="1:18" ht="15.75" x14ac:dyDescent="0.25">
      <c r="A34" s="23">
        <v>19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1"/>
      <c r="Q34" s="32"/>
      <c r="R34" s="32"/>
    </row>
    <row r="35" spans="1:18" ht="15.75" x14ac:dyDescent="0.25">
      <c r="A35" s="23">
        <v>20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1"/>
      <c r="Q35" s="32"/>
      <c r="R35" s="32"/>
    </row>
    <row r="36" spans="1:18" ht="15.75" x14ac:dyDescent="0.25">
      <c r="A36" s="23">
        <v>21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1"/>
      <c r="Q36" s="32"/>
      <c r="R36" s="32"/>
    </row>
    <row r="37" spans="1:18" ht="15.75" x14ac:dyDescent="0.25">
      <c r="A37" s="23">
        <v>22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1"/>
      <c r="Q37" s="32"/>
      <c r="R37" s="32"/>
    </row>
    <row r="38" spans="1:18" ht="15.75" x14ac:dyDescent="0.25">
      <c r="A38" s="23">
        <v>23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1"/>
      <c r="Q38" s="32"/>
      <c r="R38" s="32"/>
    </row>
    <row r="39" spans="1:18" ht="15.75" x14ac:dyDescent="0.25">
      <c r="A39" s="23">
        <v>24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1"/>
      <c r="Q39" s="32"/>
      <c r="R39" s="32"/>
    </row>
    <row r="40" spans="1:18" ht="15.75" x14ac:dyDescent="0.25">
      <c r="A40" s="23">
        <v>25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1"/>
      <c r="Q40" s="32"/>
      <c r="R40" s="32"/>
    </row>
    <row r="41" spans="1:18" ht="15.75" x14ac:dyDescent="0.25">
      <c r="A41" s="23">
        <v>26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1"/>
    </row>
    <row r="42" spans="1:18" ht="15.75" x14ac:dyDescent="0.25">
      <c r="A42" s="23">
        <v>27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6"/>
      <c r="N42" s="26"/>
      <c r="O42" s="25"/>
      <c r="P42" s="31"/>
    </row>
    <row r="43" spans="1:18" ht="15" customHeight="1" x14ac:dyDescent="0.25">
      <c r="A43" s="23">
        <v>28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1"/>
    </row>
    <row r="44" spans="1:18" ht="15" customHeight="1" x14ac:dyDescent="0.25">
      <c r="A44" s="23">
        <v>29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31"/>
    </row>
    <row r="45" spans="1:18" ht="15" customHeight="1" x14ac:dyDescent="0.25">
      <c r="A45" s="23">
        <v>30</v>
      </c>
      <c r="B45" s="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7"/>
    </row>
    <row r="46" spans="1:18" ht="15.75" x14ac:dyDescent="0.25">
      <c r="A46" s="46" t="s">
        <v>70</v>
      </c>
      <c r="B46" s="47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6"/>
      <c r="N46" s="26"/>
      <c r="O46" s="7"/>
      <c r="P46" s="31">
        <f>SUM(P18:P45)</f>
        <v>48.673999999999999</v>
      </c>
    </row>
    <row r="47" spans="1:18" ht="15.75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 t="s">
        <v>73</v>
      </c>
      <c r="K48" s="1"/>
      <c r="L48" s="1"/>
      <c r="M48" s="1"/>
      <c r="N48" s="1"/>
      <c r="O48" s="1" t="s">
        <v>183</v>
      </c>
      <c r="P48" s="1"/>
    </row>
    <row r="49" spans="2:2" ht="15.75" x14ac:dyDescent="0.25">
      <c r="B49" s="28" t="s">
        <v>76</v>
      </c>
    </row>
    <row r="53" spans="2:2" ht="15.75" x14ac:dyDescent="0.25">
      <c r="B53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6:B46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2026-01-20T15:27:40Z</cp:lastPrinted>
  <dcterms:created xsi:type="dcterms:W3CDTF">2019-01-18T12:27:00Z</dcterms:created>
  <dcterms:modified xsi:type="dcterms:W3CDTF">2026-09-01T11:44:48Z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B0866891D816416B83FEEB7077E5FCB0_12</vt:lpwstr>
  </property>
  <property fmtid="{D5CDD505-2E9C-101B-9397-08002B2CF9AE}" pid="3" name="KSOProductBuildVer">
    <vt:lpwstr>1049-12.2.0.13489</vt:lpwstr>
  </property>
</Properties>
</file>