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 firstSheet="38" activeTab="42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'21,10мал'!$15:$17</definedName>
    <definedName name="_xlnm.Print_Titles" localSheetId="34">'22,10'!$13:$15</definedName>
    <definedName name="_xlnm.Print_Titles" localSheetId="42">'22,10мал'!$15:$17</definedName>
    <definedName name="_xlnm.Print_Titles" localSheetId="40">'22.10'!$13:$15</definedName>
    <definedName name="_xlnm.Print_Titles" localSheetId="35">'23,10'!$13:$15</definedName>
    <definedName name="_xlnm.Print_Titles" localSheetId="38">'23,10мал'!$15:$17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5" i="276" l="1"/>
  <c r="P24" i="276"/>
  <c r="M24" i="276"/>
  <c r="P23" i="276"/>
  <c r="P22" i="276"/>
  <c r="M22" i="276"/>
  <c r="P21" i="276"/>
  <c r="M21" i="276"/>
  <c r="P20" i="276"/>
  <c r="M20" i="276"/>
  <c r="M19" i="276"/>
  <c r="P18" i="276"/>
  <c r="M18" i="276"/>
  <c r="G11" i="276"/>
  <c r="G10" i="276"/>
  <c r="F10" i="276"/>
  <c r="P49" i="275"/>
  <c r="P48" i="275"/>
  <c r="N48" i="275"/>
  <c r="M48" i="275"/>
  <c r="P47" i="275"/>
  <c r="N47" i="275"/>
  <c r="M47" i="275"/>
  <c r="P46" i="275"/>
  <c r="N46" i="275"/>
  <c r="M46" i="275"/>
  <c r="P45" i="275"/>
  <c r="N45" i="275"/>
  <c r="M45" i="275"/>
  <c r="P44" i="275"/>
  <c r="N44" i="275"/>
  <c r="M44" i="275"/>
  <c r="P43" i="275"/>
  <c r="N43" i="275"/>
  <c r="M43" i="275"/>
  <c r="P42" i="275"/>
  <c r="N42" i="275"/>
  <c r="M42" i="275"/>
  <c r="M41" i="275"/>
  <c r="P40" i="275"/>
  <c r="N40" i="275"/>
  <c r="M40" i="275"/>
  <c r="P39" i="275"/>
  <c r="N39" i="275"/>
  <c r="M39" i="275"/>
  <c r="P38" i="275"/>
  <c r="N38" i="275"/>
  <c r="M38" i="275"/>
  <c r="P37" i="275"/>
  <c r="N37" i="275"/>
  <c r="M37" i="275"/>
  <c r="P36" i="275"/>
  <c r="N36" i="275"/>
  <c r="M36" i="275"/>
  <c r="P35" i="275"/>
  <c r="N35" i="275"/>
  <c r="M35" i="275"/>
  <c r="P34" i="275"/>
  <c r="N34" i="275"/>
  <c r="M34" i="275"/>
  <c r="P33" i="275"/>
  <c r="N33" i="275"/>
  <c r="M33" i="275"/>
  <c r="P32" i="275"/>
  <c r="N32" i="275"/>
  <c r="M32" i="275"/>
  <c r="P31" i="275"/>
  <c r="N31" i="275"/>
  <c r="M31" i="275"/>
  <c r="P30" i="275"/>
  <c r="N30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M34" i="273"/>
  <c r="N34" i="273" s="1"/>
  <c r="P34" i="273" s="1"/>
  <c r="M33" i="273"/>
  <c r="N33" i="273" s="1"/>
  <c r="P33" i="273" s="1"/>
  <c r="M32" i="273"/>
  <c r="N32" i="273" s="1"/>
  <c r="P32" i="273" s="1"/>
  <c r="M31" i="273"/>
  <c r="N31" i="273" s="1"/>
  <c r="P31" i="273" s="1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F12" i="273"/>
  <c r="M32" i="272"/>
  <c r="N32" i="272" s="1"/>
  <c r="P32" i="272" s="1"/>
  <c r="N31" i="272"/>
  <c r="P31" i="272" s="1"/>
  <c r="M31" i="272"/>
  <c r="M30" i="272"/>
  <c r="N30" i="272" s="1"/>
  <c r="P30" i="272" s="1"/>
  <c r="M29" i="272"/>
  <c r="N29" i="272" s="1"/>
  <c r="P29" i="272" s="1"/>
  <c r="M28" i="272"/>
  <c r="N28" i="272" s="1"/>
  <c r="P28" i="272" s="1"/>
  <c r="N27" i="272"/>
  <c r="P27" i="272" s="1"/>
  <c r="M27" i="272"/>
  <c r="M26" i="272"/>
  <c r="N26" i="272" s="1"/>
  <c r="P26" i="272" s="1"/>
  <c r="N25" i="272"/>
  <c r="P25" i="272" s="1"/>
  <c r="M25" i="272"/>
  <c r="M24" i="272"/>
  <c r="N24" i="272" s="1"/>
  <c r="P24" i="272" s="1"/>
  <c r="M23" i="272"/>
  <c r="N23" i="272" s="1"/>
  <c r="P23" i="272" s="1"/>
  <c r="M22" i="272"/>
  <c r="N22" i="272" s="1"/>
  <c r="P22" i="272" s="1"/>
  <c r="N21" i="272"/>
  <c r="P21" i="272" s="1"/>
  <c r="M21" i="272"/>
  <c r="M20" i="272"/>
  <c r="N20" i="272" s="1"/>
  <c r="P20" i="272" s="1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8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G13" i="270"/>
  <c r="G12" i="270"/>
  <c r="F12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P23" i="269"/>
  <c r="N23" i="269"/>
  <c r="P22" i="269"/>
  <c r="N22" i="269"/>
  <c r="P21" i="269"/>
  <c r="N21" i="269"/>
  <c r="P20" i="269"/>
  <c r="N20" i="269"/>
  <c r="G13" i="269"/>
  <c r="G12" i="269"/>
  <c r="F12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4" i="273" l="1"/>
  <c r="G12" i="273" s="1"/>
  <c r="G13" i="273" s="1"/>
  <c r="P42" i="272"/>
  <c r="G12" i="272" s="1"/>
  <c r="G13" i="272" s="1"/>
</calcChain>
</file>

<file path=xl/sharedStrings.xml><?xml version="1.0" encoding="utf-8"?>
<sst xmlns="http://schemas.openxmlformats.org/spreadsheetml/2006/main" count="4746" uniqueCount="241">
  <si>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</si>
  <si>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</si>
  <si>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</si>
  <si>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</si>
  <si>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</si>
  <si>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</si>
  <si>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</si>
  <si>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</si>
  <si>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</si>
  <si>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</si>
  <si>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</si>
  <si>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</si>
  <si>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</si>
  <si>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</si>
  <si>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</si>
  <si>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</si>
  <si>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</si>
  <si>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</si>
  <si>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</si>
  <si>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</si>
  <si>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</si>
  <si>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</si>
  <si>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</si>
  <si>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</si>
  <si>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</si>
  <si>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</si>
  <si>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</si>
  <si>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</si>
  <si>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</si>
  <si>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</si>
  <si>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</si>
  <si>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</si>
  <si>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</si>
  <si>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</si>
  <si>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</si>
  <si>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</si>
  <si>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</si>
  <si>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</si>
  <si>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</si>
  <si>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</si>
  <si>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</si>
  <si>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</si>
  <si>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</si>
  <si>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</si>
  <si>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</si>
  <si>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</si>
  <si>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</si>
  <si>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</si>
  <si>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</si>
  <si>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</si>
  <si>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</si>
  <si>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</si>
  <si>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</si>
  <si>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</si>
  <si>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</si>
  <si>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</si>
  <si>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</si>
  <si>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</si>
  <si>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</si>
  <si>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</si>
  <si>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</si>
  <si>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</si>
  <si>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</si>
  <si>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</si>
  <si>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</si>
  <si>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</si>
  <si>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</si>
  <si>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</si>
  <si>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</si>
  <si>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</si>
  <si>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</si>
  <si>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</si>
  <si>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</si>
  <si>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</si>
  <si>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</si>
  <si>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</si>
  <si>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</si>
  <si>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</si>
  <si>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</si>
  <si>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</si>
  <si>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</si>
  <si>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</si>
  <si>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</si>
  <si>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</si>
  <si>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</si>
  <si>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</si>
  <si>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</si>
  <si>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</si>
  <si>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</si>
  <si>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</si>
  <si>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</si>
  <si>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</si>
  <si>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</si>
  <si>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</si>
  <si>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</si>
  <si>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</si>
  <si>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</si>
  <si>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</si>
  <si>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</si>
  <si>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</si>
  <si>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</si>
  <si>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</si>
  <si>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</si>
  <si>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</si>
  <si>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</si>
  <si>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</si>
  <si>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</si>
  <si>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</si>
  <si>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</si>
  <si>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</si>
  <si>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</si>
  <si>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</si>
  <si>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</si>
  <si>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</si>
  <si>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</si>
  <si>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</si>
  <si>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</si>
  <si>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</si>
  <si>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</si>
  <si>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</si>
  <si>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</si>
  <si>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</si>
  <si>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</si>
  <si>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</si>
  <si>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</si>
  <si>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</si>
  <si>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</si>
  <si>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</si>
  <si>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</si>
  <si>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</si>
  <si>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</si>
  <si>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</si>
  <si>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</si>
  <si>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</si>
  <si>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</si>
  <si>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</si>
  <si>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</si>
  <si>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</si>
  <si>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</si>
  <si>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</si>
  <si>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</si>
  <si>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</si>
  <si>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</si>
  <si>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</si>
  <si>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</si>
  <si>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</si>
  <si>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</si>
  <si>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</si>
  <si>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</si>
  <si>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</si>
  <si>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</si>
  <si>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</si>
  <si>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</si>
  <si>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</si>
  <si>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</si>
  <si>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</si>
  <si>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</si>
  <si>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</si>
  <si>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</si>
  <si>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</si>
  <si>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</si>
  <si>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</si>
  <si>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</si>
  <si>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</si>
  <si>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</si>
  <si>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</si>
  <si>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</si>
  <si>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</si>
  <si>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</si>
  <si>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</si>
  <si>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</si>
  <si>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</si>
  <si>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</si>
  <si>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</si>
  <si>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</si>
  <si>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</si>
  <si>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Директор   ______________Тарканова М.В.</t>
  </si>
  <si>
    <t>02.09.2023год</t>
  </si>
  <si>
    <t xml:space="preserve">                                          Учреждение : МКОУ СОШ с.п. В-Акбаш</t>
  </si>
  <si>
    <t xml:space="preserve">1-4 классы </t>
  </si>
  <si>
    <t>Ответственное лицо:   Гонибова Э.К.</t>
  </si>
  <si>
    <t>Тефтели мясные в смет.-томат. соусе</t>
  </si>
  <si>
    <t>Пюре карофельное</t>
  </si>
  <si>
    <t>Чай</t>
  </si>
  <si>
    <t>80/50гр</t>
  </si>
  <si>
    <t>150гр</t>
  </si>
  <si>
    <t>60гр</t>
  </si>
  <si>
    <t>200гр</t>
  </si>
  <si>
    <t>Мясо говяж.</t>
  </si>
  <si>
    <t>масло раст</t>
  </si>
  <si>
    <t>Сахар</t>
  </si>
  <si>
    <t>Гонибова Э.К.</t>
  </si>
  <si>
    <t>11.12.2023год</t>
  </si>
  <si>
    <t>1-4 классы</t>
  </si>
  <si>
    <t>Плов из говяд.</t>
  </si>
  <si>
    <t>горошек зеленый</t>
  </si>
  <si>
    <t>чай с сахаром</t>
  </si>
  <si>
    <t>50гр</t>
  </si>
  <si>
    <t>масло раст.</t>
  </si>
  <si>
    <t>Горошек зеленый</t>
  </si>
  <si>
    <t>хлеб</t>
  </si>
  <si>
    <t>Мармелад " Бонди "</t>
  </si>
  <si>
    <t>Марм " бонди"</t>
  </si>
  <si>
    <t>Директор   ______________Тарканова М.В..</t>
  </si>
  <si>
    <t xml:space="preserve">                                          Учреждение : МКОУ СОШ им Х.Т.Карашаева  с.п. В-Акбаш</t>
  </si>
  <si>
    <t>Биточки из говядины с соусом</t>
  </si>
  <si>
    <t>Кисель</t>
  </si>
  <si>
    <t xml:space="preserve">хлеб </t>
  </si>
  <si>
    <t>перловка</t>
  </si>
  <si>
    <t>кисель</t>
  </si>
  <si>
    <t>24.10.2020г</t>
  </si>
  <si>
    <t>Помид огурцы свеж</t>
  </si>
  <si>
    <t>Шауцукова Г.А.</t>
  </si>
  <si>
    <t>21.11.2020год</t>
  </si>
  <si>
    <t>МКОУ СОШ с.п.В -АКБАШ</t>
  </si>
  <si>
    <t>ОВЗ 1-4 классы</t>
  </si>
  <si>
    <t>Биточки из говядины</t>
  </si>
  <si>
    <t>Хлеб пшеничный</t>
  </si>
  <si>
    <t>Мясо из говядины</t>
  </si>
  <si>
    <t>36.66</t>
  </si>
  <si>
    <t>11.0</t>
  </si>
  <si>
    <t>Лук</t>
  </si>
  <si>
    <t>Масло растит</t>
  </si>
  <si>
    <t>12.11.2024год</t>
  </si>
  <si>
    <t xml:space="preserve">                                          Учреждение : МКОУ СОШ  им Х.Т.Карашаева с.п. В-Акбаш</t>
  </si>
  <si>
    <t>Гнибова Э.К.</t>
  </si>
  <si>
    <t>Котлеты из курин.филе со сметан.соусом</t>
  </si>
  <si>
    <t>Каша пшенная</t>
  </si>
  <si>
    <t>Салат из свежей капусты</t>
  </si>
  <si>
    <t>90/50гр</t>
  </si>
  <si>
    <t>100гр</t>
  </si>
  <si>
    <t>Курин.филе</t>
  </si>
  <si>
    <t>Яйцо</t>
  </si>
  <si>
    <t>Мука</t>
  </si>
  <si>
    <t>Соль</t>
  </si>
  <si>
    <t>Сметана</t>
  </si>
  <si>
    <t>Слив.масло</t>
  </si>
  <si>
    <t>Зелен.горошек</t>
  </si>
  <si>
    <t>19.03.2025год</t>
  </si>
  <si>
    <t>печенье</t>
  </si>
  <si>
    <t>30гр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</si>
</sst>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wrapText="1"/>
    </xf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2" fontId="1" fillId="0" borderId="5" xfId="0" applyNumberFormat="1" applyFont="1" applyBorder="1" applyAlignment="1">
      <alignment horizontal="center" vertical="center"/>
    </xf>
    <xf numFmtId="0" fontId="3" fillId="0" borderId="0" xfId="0" applyFont="1"/>
    <xf numFmtId="166" fontId="3" fillId="0" borderId="0" xfId="0" applyNumberFormat="1" applyFont="1"/>
    <xf numFmtId="166" fontId="1" fillId="0" borderId="4" xfId="0" applyNumberFormat="1" applyFont="1" applyBorder="1" applyAlignment="1">
      <alignment horizontal="center" textRotation="90" wrapText="1"/>
    </xf>
    <xf numFmtId="167" fontId="1" fillId="0" borderId="4" xfId="0" applyNumberFormat="1" applyFont="1" applyBorder="1"/>
    <xf numFmtId="167" fontId="1" fillId="0" borderId="5" xfId="0" applyNumberFormat="1" applyFont="1" applyBorder="1"/>
    <xf numFmtId="0" fontId="4" fillId="0" borderId="0" xfId="0" applyFont="1"/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3">
        <f>N19*O19</f>
        <v>818.24480000000005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3">
        <f t="shared" ref="P21:P27" si="1">N21*O21</f>
        <v>472.56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3">
        <f t="shared" si="1"/>
        <v>1885.47144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3">
        <f t="shared" si="1"/>
        <v>1682.6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3">
        <f t="shared" ref="P30:P45" si="2">N30*O30</f>
        <v>741.06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3">
        <f t="shared" si="2"/>
        <v>322.2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3">
        <f t="shared" si="2"/>
        <v>89.5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3">
        <f t="shared" si="2"/>
        <v>1611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3">
        <f t="shared" si="2"/>
        <v>386.64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3">
        <f t="shared" si="2"/>
        <v>6981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3">
        <f t="shared" si="2"/>
        <v>1611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3">
        <f t="shared" si="2"/>
        <v>1611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3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3">
        <f>N19*O19</f>
        <v>1014.235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3">
        <f t="shared" ref="P21:P27" si="1">N21*O21</f>
        <v>683.375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3">
        <f t="shared" si="1"/>
        <v>4.26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3">
        <f t="shared" si="1"/>
        <v>3739.3427999999999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3">
        <f t="shared" si="1"/>
        <v>2586.1750000000002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29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3.55</v>
      </c>
      <c r="O28" s="34">
        <v>35</v>
      </c>
      <c r="P28" s="33">
        <f>O28*N28</f>
        <v>124.25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3">
        <f>O29*N29</f>
        <v>85.2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6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3">
        <f t="shared" si="2"/>
        <v>639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/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3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3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3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3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3">
        <v>350</v>
      </c>
      <c r="P18" s="33">
        <f>N18*O18</f>
        <v>13398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3">
        <f>N19*O19</f>
        <v>795.38879999999995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3">
        <f>N20*O20</f>
        <v>174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3">
        <f t="shared" ref="P21:P27" si="1">N21*O21</f>
        <v>382.8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3">
        <f t="shared" si="1"/>
        <v>20.88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3">
        <f t="shared" si="1"/>
        <v>981.36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3">
        <f t="shared" ref="P30:P45" si="2">N30*O30</f>
        <v>200.1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3">
        <f t="shared" si="2"/>
        <v>52.2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3">
        <f t="shared" si="2"/>
        <v>217.5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3">
        <f t="shared" si="2"/>
        <v>285.8646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3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3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3">
        <v>350</v>
      </c>
      <c r="P18" s="33">
        <f>N18*O18</f>
        <v>7717.5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3">
        <f>N19*O19</f>
        <v>678.96605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3">
        <f>N20*O20</f>
        <v>122.5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3">
        <f t="shared" ref="P21:P27" si="1">N21*O21</f>
        <v>229.07499999999999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3">
        <f t="shared" si="1"/>
        <v>11.76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3">
        <f t="shared" si="1"/>
        <v>2150.5610000000001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3">
        <f t="shared" si="1"/>
        <v>195.755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3">
        <f>O30*N30</f>
        <v>294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3">
        <f t="shared" ref="P31:P48" si="2">N31*O31</f>
        <v>140.875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3">
        <f t="shared" si="2"/>
        <v>39.69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3">
        <f t="shared" si="2"/>
        <v>30.625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3">
        <f t="shared" si="2"/>
        <v>201.25524999999999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3">
        <f t="shared" si="2"/>
        <v>1274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3">
        <f>O44*N44</f>
        <v>1102.5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3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3">
        <v>350</v>
      </c>
      <c r="P18" s="33">
        <f>N18*O18</f>
        <v>13821.5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3">
        <f>N19*O19</f>
        <v>902.66959999999995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3">
        <f>N20*O20</f>
        <v>179.5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3">
        <f t="shared" ref="P21:P27" si="1">N21*O21</f>
        <v>394.9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3">
        <f t="shared" si="1"/>
        <v>21.54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3">
        <f t="shared" si="1"/>
        <v>1012.38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3">
        <f t="shared" ref="P30:P45" si="2">N30*O30</f>
        <v>206.42500000000001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3">
        <f t="shared" si="2"/>
        <v>53.85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3">
        <f t="shared" si="2"/>
        <v>224.375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3">
        <f t="shared" si="2"/>
        <v>294.90055000000001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3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3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3">
        <v>350</v>
      </c>
      <c r="P18" s="33">
        <f>N18*O18</f>
        <v>12635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3">
        <f>N19*O19</f>
        <v>907.69839999999999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3">
        <f>N20*O20</f>
        <v>180.5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3">
        <f t="shared" ref="P21:P27" si="1">N21*O21</f>
        <v>297.82499999999999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3">
        <f t="shared" si="1"/>
        <v>43.32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3">
        <f t="shared" si="1"/>
        <v>950.63574000000006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3">
        <f t="shared" si="1"/>
        <v>509.01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3">
        <f t="shared" si="1"/>
        <v>1353.75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3">
        <f>O29*N29</f>
        <v>25.992000000000001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3">
        <f t="shared" ref="P30:P45" si="2">N30*O30</f>
        <v>249.09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3">
        <f t="shared" si="2"/>
        <v>32.49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3">
        <f t="shared" si="2"/>
        <v>388.07499999999999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3">
        <f t="shared" si="2"/>
        <v>722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3">
        <f t="shared" si="2"/>
        <v>649.79999999999995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3">
        <f t="shared" si="2"/>
        <v>1624.5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5" t="s">
        <v>70</v>
      </c>
      <c r="B47" s="4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30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3">
        <f>N19*O19</f>
        <v>48.569000000000003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3">
        <f t="shared" si="1"/>
        <v>59.689039999999999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3">
        <f t="shared" si="1"/>
        <v>43.52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3">
        <f t="shared" si="2"/>
        <v>272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103.5" customHeight="1" x14ac:dyDescent="0.25">
      <c r="A15" s="13"/>
      <c r="B15" s="14"/>
      <c r="C15" s="4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3">
        <f t="shared" ref="P21:P27" si="1">N21*O21</f>
        <v>45.375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3">
        <f t="shared" si="1"/>
        <v>115.86696000000001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3">
        <f t="shared" si="1"/>
        <v>139.59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2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3">
        <f>N19*O19</f>
        <v>809.10239999999999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3">
        <f t="shared" ref="P21:P27" si="1">N21*O21</f>
        <v>292.05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3">
        <f t="shared" si="1"/>
        <v>4.2480000000000002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3">
        <f t="shared" si="1"/>
        <v>3884.1765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3">
        <f t="shared" si="1"/>
        <v>1164.6600000000001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3.54</v>
      </c>
      <c r="O28" s="34">
        <v>32</v>
      </c>
      <c r="P28" s="33">
        <f>O28*N28</f>
        <v>113.28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3">
        <f>O29*N29</f>
        <v>42.48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3">
        <f t="shared" ref="P30:P46" si="2">N30*O30</f>
        <v>325.68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3">
        <f t="shared" si="2"/>
        <v>637.20000000000005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3">
        <f t="shared" si="2"/>
        <v>3540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v>356</v>
      </c>
      <c r="O41" s="25">
        <v>6</v>
      </c>
      <c r="P41" s="39">
        <f t="shared" si="2"/>
        <v>2136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3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3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3">
        <f t="shared" si="1"/>
        <v>86.900220000000004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3">
        <f>N19*O19</f>
        <v>77.710400000000007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3">
        <f t="shared" si="1"/>
        <v>179.06711999999999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3">
        <f t="shared" si="1"/>
        <v>10.88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3">
        <f t="shared" si="2"/>
        <v>3.06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3">
        <f t="shared" si="2"/>
        <v>4.25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3">
        <f t="shared" si="2"/>
        <v>68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3">
        <f t="shared" si="2"/>
        <v>16.757580000000001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3">
        <f t="shared" si="2"/>
        <v>61.2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3">
        <v>350</v>
      </c>
      <c r="P18" s="33">
        <f>N18*O18</f>
        <v>595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3">
        <f>N19*O19</f>
        <v>73.734780000000001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3">
        <f t="shared" si="1"/>
        <v>1.224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3">
        <f t="shared" ref="P30:P45" si="2">N30*O30</f>
        <v>11.73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3">
        <f t="shared" si="2"/>
        <v>3.6720000000000002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3">
        <f>N19*O19</f>
        <v>74.803399999999996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3">
        <f t="shared" ref="P21:P27" si="1">N21*O21</f>
        <v>46.75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0.34</v>
      </c>
      <c r="O28" s="34">
        <v>35</v>
      </c>
      <c r="P28" s="33">
        <f>O28*N28</f>
        <v>11.9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3">
        <f t="shared" si="2"/>
        <v>30.6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3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3">
        <f t="shared" ref="P21:P27" si="1">N21*O21</f>
        <v>56.1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3">
        <f t="shared" si="1"/>
        <v>0.40799999999999997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0.05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0.05</v>
      </c>
      <c r="N28" s="26">
        <f>M28*H10</f>
        <v>1.7</v>
      </c>
      <c r="O28" s="34">
        <v>35</v>
      </c>
      <c r="P28" s="33">
        <f>O28*N28</f>
        <v>59.5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3">
        <f t="shared" si="2"/>
        <v>154.69999999999999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3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3">
        <f>N19*O19</f>
        <v>1109.479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3">
        <f>N20*O20</f>
        <v>176.5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3">
        <f t="shared" ref="P21:P27" si="1">N21*O21</f>
        <v>407.71499999999997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3">
        <f t="shared" si="1"/>
        <v>33.887999999999998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3">
        <f t="shared" si="1"/>
        <v>1239.42536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3">
        <f t="shared" si="1"/>
        <v>829.55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3">
        <f t="shared" ref="P30:P45" si="2">N30*O30</f>
        <v>608.92499999999995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3">
        <f t="shared" si="2"/>
        <v>127.08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3">
        <f t="shared" si="2"/>
        <v>291.22500000000002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3">
        <f t="shared" si="2"/>
        <v>1765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3">
        <f t="shared" si="2"/>
        <v>289.97185000000002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3">
        <f t="shared" si="2"/>
        <v>7413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3">
        <f t="shared" si="2"/>
        <v>5083.2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3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3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3">
        <v>350</v>
      </c>
      <c r="P18" s="33">
        <f>N18*O18</f>
        <v>4928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3">
        <f>N19*O19</f>
        <v>1327.6032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3">
        <f>N20*O20</f>
        <v>1056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3">
        <f t="shared" si="1"/>
        <v>29.568000000000001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3">
        <f t="shared" si="1"/>
        <v>1081.4249600000001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3">
        <f t="shared" si="1"/>
        <v>1654.4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>
        <v>0.05</v>
      </c>
      <c r="F28" s="25"/>
      <c r="G28" s="29"/>
      <c r="H28" s="29"/>
      <c r="I28" s="29"/>
      <c r="J28" s="29"/>
      <c r="K28" s="29"/>
      <c r="L28" s="29"/>
      <c r="M28" s="26">
        <f>E28</f>
        <v>0.05</v>
      </c>
      <c r="N28" s="26">
        <f>M28*H10</f>
        <v>17.600000000000001</v>
      </c>
      <c r="O28" s="34">
        <v>50</v>
      </c>
      <c r="P28" s="33">
        <f>O28*N28</f>
        <v>880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3">
        <f>O29*N29</f>
        <v>67.584000000000003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3">
        <f t="shared" ref="P30:P45" si="2">N30*O30</f>
        <v>404.8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3">
        <f t="shared" si="2"/>
        <v>63.36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3">
        <f t="shared" si="2"/>
        <v>1267.2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3">
        <f t="shared" si="2"/>
        <v>5033.6000000000004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3">
        <f t="shared" si="2"/>
        <v>2217.6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3">
        <f t="shared" ref="P21:P27" si="1">N21*O21</f>
        <v>26.18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3">
        <f t="shared" si="1"/>
        <v>149.2226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3">
        <f t="shared" si="1"/>
        <v>127.5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37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8">
        <f>D41</f>
        <v>2</v>
      </c>
      <c r="N41" s="38">
        <f>M41*H10</f>
        <v>68</v>
      </c>
      <c r="O41" s="25">
        <v>6</v>
      </c>
      <c r="P41" s="39">
        <f t="shared" si="2"/>
        <v>408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3">
        <f t="shared" si="2"/>
        <v>340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3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5.5</v>
      </c>
      <c r="P41" s="39">
        <f t="shared" si="2"/>
        <v>170.5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3">
        <v>350</v>
      </c>
      <c r="P18" s="33">
        <f>N18*O18</f>
        <v>6520.5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3">
        <f>N19*O19</f>
        <v>809.63679999999999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3">
        <f t="shared" ref="P21:P27" si="1">N21*O21</f>
        <v>316.25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3">
        <f t="shared" si="1"/>
        <v>22.08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3">
        <f t="shared" si="1"/>
        <v>972.9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3">
        <f>O29*N29</f>
        <v>27.6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3">
        <f t="shared" ref="P30:P45" si="2">N30*O30</f>
        <v>370.3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3">
        <f t="shared" si="2"/>
        <v>91.08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3">
        <f t="shared" si="2"/>
        <v>17.25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3">
        <f t="shared" si="2"/>
        <v>75.573400000000007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3">
        <f t="shared" si="2"/>
        <v>202.4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3">
        <f t="shared" si="2"/>
        <v>3312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3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3">
        <v>350</v>
      </c>
      <c r="P18" s="33">
        <f>N18*O18</f>
        <v>635.25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3">
        <f>N19*O19</f>
        <v>74.677679999999995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3">
        <f>O29*N29</f>
        <v>3.96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3">
        <f t="shared" ref="P30:P45" si="2">N30*O30</f>
        <v>15.18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3">
        <f t="shared" si="2"/>
        <v>4.7519999999999998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3">
        <v>350</v>
      </c>
      <c r="P18" s="33">
        <f>N18*O18</f>
        <v>13783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3">
        <f>N19*O19</f>
        <v>978.91877999999997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3">
        <f t="shared" ref="P21:P27" si="1">N21*O21</f>
        <v>433.18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3">
        <f t="shared" si="1"/>
        <v>25.776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3">
        <f t="shared" si="1"/>
        <v>785.61310000000003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3">
        <f t="shared" si="1"/>
        <v>286.04199999999997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3">
        <f t="shared" si="1"/>
        <v>841.3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3">
        <f t="shared" ref="P30:P45" si="2">N30*O30</f>
        <v>329.36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3">
        <f t="shared" si="2"/>
        <v>161.1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3">
        <f t="shared" si="2"/>
        <v>170.05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3">
        <f t="shared" si="2"/>
        <v>117.63164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3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3">
        <v>350</v>
      </c>
      <c r="P18" s="33">
        <f>N18*O18</f>
        <v>13860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3">
        <f>N19*O19</f>
        <v>565.74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3">
        <f>N20*O20</f>
        <v>180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3">
        <f t="shared" ref="P21:P27" si="1">N21*O21</f>
        <v>297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3">
        <f t="shared" si="1"/>
        <v>12.96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3">
        <f>O29*N29</f>
        <v>51.84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3">
        <f t="shared" si="2"/>
        <v>64.8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3">
        <f t="shared" si="2"/>
        <v>135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3">
        <f t="shared" si="2"/>
        <v>1620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3">
        <f t="shared" si="2"/>
        <v>972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3">
        <f t="shared" si="2"/>
        <v>972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3">
        <f t="shared" si="2"/>
        <v>1512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3">
        <v>350</v>
      </c>
      <c r="P18" s="33">
        <f>N18*O18</f>
        <v>11704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3">
        <f>N19*O19</f>
        <v>553.16800000000001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3">
        <f>N20*O20</f>
        <v>176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3">
        <f t="shared" si="1"/>
        <v>21.12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3">
        <f t="shared" si="1"/>
        <v>496.32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3">
        <f t="shared" ref="P30:P45" si="2">N30*O30</f>
        <v>202.4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3">
        <f t="shared" si="2"/>
        <v>115.66016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3">
        <f t="shared" si="2"/>
        <v>380.16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3">
        <f t="shared" si="2"/>
        <v>792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3">
        <f t="shared" si="2"/>
        <v>792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3">
        <f t="shared" si="2"/>
        <v>4224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3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3">
        <f>N19*O19</f>
        <v>905.18399999999997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3">
        <f t="shared" ref="P21:P27" si="1">N21*O21</f>
        <v>376.2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3">
        <f t="shared" si="1"/>
        <v>34.56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3">
        <f t="shared" si="1"/>
        <v>474.00119999999998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3">
        <f t="shared" si="1"/>
        <v>2199.6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3">
        <f t="shared" si="2"/>
        <v>129.6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3">
        <f t="shared" si="2"/>
        <v>270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3">
        <f t="shared" si="2"/>
        <v>1800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3">
        <f t="shared" si="2"/>
        <v>7560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3">
        <f t="shared" si="2"/>
        <v>648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3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3">
        <v>350</v>
      </c>
      <c r="P18" s="33">
        <f>N18*O18</f>
        <v>11480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3">
        <f>N19*O19</f>
        <v>1206.15768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3">
        <f>N20*O20</f>
        <v>164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3">
        <f t="shared" ref="P21:P27" si="1">N21*O21</f>
        <v>270.60000000000002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3">
        <f t="shared" si="1"/>
        <v>43.295999999999999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3">
        <f t="shared" si="1"/>
        <v>719.77959999999996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3">
        <f t="shared" si="1"/>
        <v>308.32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3">
        <f t="shared" si="1"/>
        <v>984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3">
        <f>O29*N29</f>
        <v>39.36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3">
        <f t="shared" ref="P30:P45" si="2">N30*O30</f>
        <v>943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3">
        <f t="shared" si="2"/>
        <v>129.88800000000001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3">
        <f t="shared" si="2"/>
        <v>123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3">
        <f t="shared" si="2"/>
        <v>492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3">
        <f t="shared" si="2"/>
        <v>107.77424000000001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3">
        <f t="shared" si="2"/>
        <v>196.8</v>
      </c>
      <c r="Q36" s="35"/>
      <c r="R36" s="35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3">
        <f t="shared" si="2"/>
        <v>1148</v>
      </c>
      <c r="Q37" s="35"/>
      <c r="R37" s="35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3">
        <f t="shared" si="2"/>
        <v>196.8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3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3">
        <v>350</v>
      </c>
      <c r="P18" s="33">
        <f>N18*O18</f>
        <v>651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3">
        <f>N19*O19</f>
        <v>57.485469999999999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3">
        <f t="shared" ref="P21:P27" si="1">N21*O21</f>
        <v>17.05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3">
        <f t="shared" si="1"/>
        <v>1.86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3">
        <f t="shared" si="1"/>
        <v>7.2850000000000001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3">
        <f t="shared" ref="P30:P45" si="2">N30*O30</f>
        <v>10.695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3">
        <f t="shared" si="2"/>
        <v>2.79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3">
        <v>350</v>
      </c>
      <c r="P18" s="33">
        <f>N18*O18</f>
        <v>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3">
        <f>N19*O19</f>
        <v>50.287999999999997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3">
        <f>N20*O20</f>
        <v>16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3">
        <f t="shared" ref="P21:P27" si="1">N21*O21</f>
        <v>26.4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3">
        <f t="shared" si="1"/>
        <v>1.1519999999999999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3">
        <f>O29*N29</f>
        <v>4.6079999999999997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3">
        <f t="shared" ref="P30:P45" si="2">N30*O30</f>
        <v>18.399999999999999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3">
        <f t="shared" si="2"/>
        <v>2.88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3">
        <f t="shared" si="2"/>
        <v>4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3">
        <f t="shared" si="2"/>
        <v>88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54"/>
  <sheetViews>
    <sheetView zoomScale="82" zoomScaleNormal="82" workbookViewId="0">
      <selection activeCell="H31" sqref="H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28515625" customWidth="1"/>
    <col min="4" max="4" width="8.285156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8.2851562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177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</v>
      </c>
    </row>
    <row r="7" spans="1:18" x14ac:dyDescent="0.25">
      <c r="F7" s="3"/>
      <c r="G7" t="s">
        <v>177</v>
      </c>
    </row>
    <row r="8" spans="1:18" x14ac:dyDescent="0.25">
      <c r="D8" t="s">
        <v>178</v>
      </c>
    </row>
    <row r="9" spans="1:18" x14ac:dyDescent="0.25">
      <c r="B9" s="4" t="s">
        <v>179</v>
      </c>
      <c r="D9" s="4" t="s">
        <v>8</v>
      </c>
      <c r="E9" s="4"/>
    </row>
    <row r="10" spans="1:18" ht="46.5" customHeight="1" x14ac:dyDescent="0.25">
      <c r="B10" s="60" t="s">
        <v>9</v>
      </c>
      <c r="C10" s="61"/>
      <c r="D10" s="49" t="s">
        <v>10</v>
      </c>
      <c r="E10" s="49" t="s">
        <v>11</v>
      </c>
      <c r="F10" s="49" t="s">
        <v>12</v>
      </c>
      <c r="G10" s="49" t="s">
        <v>13</v>
      </c>
      <c r="H10" s="49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220.5" x14ac:dyDescent="0.25">
      <c r="B11" s="5" t="s">
        <v>16</v>
      </c>
      <c r="C11" s="5" t="s">
        <v>17</v>
      </c>
      <c r="D11" s="50"/>
      <c r="E11" s="50"/>
      <c r="F11" s="50"/>
      <c r="G11" s="50"/>
      <c r="H11" s="50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68.3</v>
      </c>
      <c r="E12" s="6">
        <v>90</v>
      </c>
      <c r="F12" s="6">
        <f>E12*D12</f>
        <v>6147</v>
      </c>
      <c r="G12" s="7">
        <f>P49/H12</f>
        <v>90.499200000000002</v>
      </c>
      <c r="H12" s="8">
        <v>90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8144.9279999999999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7" t="s">
        <v>20</v>
      </c>
      <c r="D15" s="62" t="s">
        <v>21</v>
      </c>
      <c r="E15" s="63"/>
      <c r="F15" s="63"/>
      <c r="G15" s="63"/>
      <c r="H15" s="63"/>
      <c r="I15" s="63"/>
      <c r="J15" s="63"/>
      <c r="K15" s="63"/>
      <c r="L15" s="63"/>
      <c r="M15" s="51" t="s">
        <v>22</v>
      </c>
      <c r="N15" s="53" t="s">
        <v>23</v>
      </c>
      <c r="O15" s="55" t="s">
        <v>24</v>
      </c>
      <c r="P15" s="58" t="s">
        <v>25</v>
      </c>
      <c r="Q15" s="35"/>
      <c r="R15" s="35"/>
    </row>
    <row r="16" spans="1:18" ht="15.75" x14ac:dyDescent="0.25">
      <c r="A16" s="11"/>
      <c r="B16" s="12" t="s">
        <v>26</v>
      </c>
      <c r="C16" s="48"/>
      <c r="D16" s="64" t="s">
        <v>27</v>
      </c>
      <c r="E16" s="64"/>
      <c r="F16" s="65"/>
      <c r="G16" s="62" t="s">
        <v>28</v>
      </c>
      <c r="H16" s="63"/>
      <c r="I16" s="63"/>
      <c r="J16" s="63"/>
      <c r="K16" s="63"/>
      <c r="L16" s="66"/>
      <c r="M16" s="52"/>
      <c r="N16" s="54"/>
      <c r="O16" s="56"/>
      <c r="P16" s="59"/>
      <c r="Q16" s="35"/>
      <c r="R16" s="35"/>
    </row>
    <row r="17" spans="1:18" ht="87.75" customHeight="1" x14ac:dyDescent="0.25">
      <c r="A17" s="13"/>
      <c r="B17" s="14"/>
      <c r="C17" s="48"/>
      <c r="D17" s="15" t="s">
        <v>181</v>
      </c>
      <c r="E17" s="15" t="s">
        <v>182</v>
      </c>
      <c r="F17" s="15" t="s">
        <v>35</v>
      </c>
      <c r="G17" s="15" t="s">
        <v>183</v>
      </c>
      <c r="H17" s="16"/>
      <c r="I17" s="16"/>
      <c r="J17" s="16"/>
      <c r="K17" s="16"/>
      <c r="L17" s="16"/>
      <c r="M17" s="52"/>
      <c r="N17" s="54"/>
      <c r="O17" s="57"/>
      <c r="P17" s="59"/>
      <c r="Q17" s="35"/>
      <c r="R17" s="35"/>
    </row>
    <row r="18" spans="1:18" ht="15.75" x14ac:dyDescent="0.25">
      <c r="A18" s="17"/>
      <c r="B18" s="12" t="s">
        <v>36</v>
      </c>
      <c r="C18" s="18"/>
      <c r="D18" s="18">
        <v>90</v>
      </c>
      <c r="E18" s="18">
        <v>90</v>
      </c>
      <c r="F18" s="18">
        <v>90</v>
      </c>
      <c r="G18" s="18">
        <v>90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18" ht="30" x14ac:dyDescent="0.25">
      <c r="A19" s="19" t="s">
        <v>37</v>
      </c>
      <c r="B19" s="20" t="s">
        <v>38</v>
      </c>
      <c r="C19" s="21"/>
      <c r="D19" s="22" t="s">
        <v>184</v>
      </c>
      <c r="E19" s="21" t="s">
        <v>185</v>
      </c>
      <c r="F19" s="21" t="s">
        <v>186</v>
      </c>
      <c r="G19" s="21" t="s">
        <v>187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18" ht="15.75" x14ac:dyDescent="0.25">
      <c r="A20" s="23">
        <v>1</v>
      </c>
      <c r="B20" s="24" t="s">
        <v>188</v>
      </c>
      <c r="C20" s="25" t="s">
        <v>40</v>
      </c>
      <c r="D20" s="26">
        <v>0.09</v>
      </c>
      <c r="E20" s="26"/>
      <c r="F20" s="25"/>
      <c r="G20" s="26"/>
      <c r="H20" s="26"/>
      <c r="I20" s="26"/>
      <c r="J20" s="26"/>
      <c r="K20" s="26"/>
      <c r="L20" s="26"/>
      <c r="M20" s="26">
        <v>0.09</v>
      </c>
      <c r="N20" s="26">
        <f>M20*H12</f>
        <v>8.1</v>
      </c>
      <c r="O20" s="33">
        <v>480</v>
      </c>
      <c r="P20" s="33">
        <f>N20*O20</f>
        <v>3888</v>
      </c>
      <c r="Q20" s="35"/>
      <c r="R20" s="35"/>
    </row>
    <row r="21" spans="1:18" ht="15.75" x14ac:dyDescent="0.25">
      <c r="A21" s="23">
        <v>2</v>
      </c>
      <c r="B21" s="6" t="s">
        <v>44</v>
      </c>
      <c r="C21" s="25" t="s">
        <v>40</v>
      </c>
      <c r="D21" s="25">
        <v>3.0000000000000001E-3</v>
      </c>
      <c r="E21" s="25"/>
      <c r="F21" s="25"/>
      <c r="G21" s="25"/>
      <c r="H21" s="25"/>
      <c r="I21" s="25"/>
      <c r="J21" s="25"/>
      <c r="K21" s="25"/>
      <c r="L21" s="25"/>
      <c r="M21" s="26">
        <v>2E-3</v>
      </c>
      <c r="N21" s="26">
        <f>M21*H12</f>
        <v>0.18</v>
      </c>
      <c r="O21" s="7">
        <v>20</v>
      </c>
      <c r="P21" s="33">
        <f>N21*O21</f>
        <v>3.6</v>
      </c>
      <c r="Q21" s="35"/>
      <c r="R21" s="35"/>
    </row>
    <row r="22" spans="1:18" ht="15.75" x14ac:dyDescent="0.25">
      <c r="A22" s="23">
        <v>3</v>
      </c>
      <c r="B22" s="6" t="s">
        <v>55</v>
      </c>
      <c r="C22" s="25" t="s">
        <v>40</v>
      </c>
      <c r="D22" s="25">
        <v>0.17</v>
      </c>
      <c r="E22" s="25"/>
      <c r="F22" s="25"/>
      <c r="G22" s="25"/>
      <c r="H22" s="25"/>
      <c r="I22" s="25"/>
      <c r="J22" s="25"/>
      <c r="K22" s="25"/>
      <c r="L22" s="25"/>
      <c r="M22" s="26">
        <v>0.17</v>
      </c>
      <c r="N22" s="26">
        <f>M22*H12</f>
        <v>15.3</v>
      </c>
      <c r="O22" s="7">
        <v>40</v>
      </c>
      <c r="P22" s="33">
        <f>N22*O22</f>
        <v>612</v>
      </c>
      <c r="Q22" s="35"/>
      <c r="R22" s="35"/>
    </row>
    <row r="23" spans="1:18" ht="15.75" x14ac:dyDescent="0.25">
      <c r="A23" s="23">
        <v>4</v>
      </c>
      <c r="B23" s="6" t="s">
        <v>54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v>5.0000000000000001E-3</v>
      </c>
      <c r="N23" s="26">
        <f>M23*H12</f>
        <v>0.45</v>
      </c>
      <c r="O23" s="7">
        <v>40</v>
      </c>
      <c r="P23" s="33">
        <f t="shared" ref="P23:P28" si="0">N23*O23</f>
        <v>18</v>
      </c>
      <c r="Q23" s="35"/>
      <c r="R23" s="35"/>
    </row>
    <row r="24" spans="1:18" ht="15.75" x14ac:dyDescent="0.25">
      <c r="A24" s="23">
        <v>5</v>
      </c>
      <c r="B24" s="6" t="s">
        <v>53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v>5.0000000000000001E-3</v>
      </c>
      <c r="N24" s="26">
        <f>M24*H12</f>
        <v>0.45</v>
      </c>
      <c r="O24" s="7">
        <v>40</v>
      </c>
      <c r="P24" s="33">
        <f t="shared" si="0"/>
        <v>18</v>
      </c>
      <c r="Q24" s="35"/>
      <c r="R24" s="35"/>
    </row>
    <row r="25" spans="1:18" ht="15.75" x14ac:dyDescent="0.25">
      <c r="A25" s="23">
        <v>6</v>
      </c>
      <c r="B25" s="6" t="s">
        <v>51</v>
      </c>
      <c r="C25" s="25" t="s">
        <v>40</v>
      </c>
      <c r="D25" s="25">
        <v>3.0000000000000001E-3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ref="M25:M38" si="1">SUM(D25:L25)</f>
        <v>3.0000000000000001E-3</v>
      </c>
      <c r="N25" s="26">
        <f>M25*H12</f>
        <v>0.27</v>
      </c>
      <c r="O25" s="7">
        <v>28</v>
      </c>
      <c r="P25" s="33">
        <f t="shared" si="0"/>
        <v>7.56</v>
      </c>
      <c r="Q25" s="35"/>
      <c r="R25" s="35"/>
    </row>
    <row r="26" spans="1:18" ht="15.75" x14ac:dyDescent="0.25">
      <c r="A26" s="23">
        <v>7</v>
      </c>
      <c r="B26" s="6" t="s">
        <v>189</v>
      </c>
      <c r="C26" s="25" t="s">
        <v>40</v>
      </c>
      <c r="D26" s="25">
        <v>5.0000000000000001E-3</v>
      </c>
      <c r="E26" s="25"/>
      <c r="F26" s="25"/>
      <c r="G26" s="25"/>
      <c r="H26" s="25"/>
      <c r="I26" s="25"/>
      <c r="J26" s="25"/>
      <c r="K26" s="25"/>
      <c r="L26" s="25"/>
      <c r="M26" s="26">
        <f t="shared" si="1"/>
        <v>5.0000000000000001E-3</v>
      </c>
      <c r="N26" s="26">
        <f>M26*H12</f>
        <v>0.45</v>
      </c>
      <c r="O26" s="7">
        <v>100</v>
      </c>
      <c r="P26" s="33">
        <f t="shared" si="0"/>
        <v>45</v>
      </c>
      <c r="Q26" s="35"/>
      <c r="R26" s="35"/>
    </row>
    <row r="27" spans="1:18" ht="15.75" x14ac:dyDescent="0.25">
      <c r="A27" s="23">
        <v>8</v>
      </c>
      <c r="B27" s="6" t="s">
        <v>61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1"/>
        <v>0.05</v>
      </c>
      <c r="N27" s="26">
        <f>M27*H12</f>
        <v>4.5</v>
      </c>
      <c r="O27" s="7">
        <v>50</v>
      </c>
      <c r="P27" s="33">
        <f t="shared" si="0"/>
        <v>225</v>
      </c>
      <c r="Q27" s="35"/>
      <c r="R27" s="35"/>
    </row>
    <row r="28" spans="1:18" ht="15.75" x14ac:dyDescent="0.25">
      <c r="A28" s="23">
        <v>10</v>
      </c>
      <c r="B28" s="6" t="s">
        <v>35</v>
      </c>
      <c r="C28" s="25" t="s">
        <v>40</v>
      </c>
      <c r="D28" s="25"/>
      <c r="E28" s="25"/>
      <c r="F28" s="25">
        <v>0.06</v>
      </c>
      <c r="G28" s="25"/>
      <c r="H28" s="25"/>
      <c r="I28" s="25"/>
      <c r="J28" s="25"/>
      <c r="K28" s="25"/>
      <c r="L28" s="25"/>
      <c r="M28" s="26">
        <f t="shared" si="1"/>
        <v>0.06</v>
      </c>
      <c r="N28" s="26">
        <f>M28*H12</f>
        <v>5.4</v>
      </c>
      <c r="O28" s="7">
        <v>41.67</v>
      </c>
      <c r="P28" s="33">
        <f t="shared" si="0"/>
        <v>225.018</v>
      </c>
      <c r="Q28" s="35"/>
      <c r="R28" s="35"/>
    </row>
    <row r="29" spans="1:18" ht="15.75" x14ac:dyDescent="0.25">
      <c r="A29" s="23">
        <v>12</v>
      </c>
      <c r="B29" s="6" t="s">
        <v>64</v>
      </c>
      <c r="C29" s="25" t="s">
        <v>40</v>
      </c>
      <c r="D29" s="25"/>
      <c r="E29" s="25"/>
      <c r="F29" s="25"/>
      <c r="G29" s="25">
        <v>0.03</v>
      </c>
      <c r="H29" s="25"/>
      <c r="I29" s="25"/>
      <c r="J29" s="25"/>
      <c r="K29" s="25"/>
      <c r="L29" s="25"/>
      <c r="M29" s="26">
        <f t="shared" si="1"/>
        <v>0.03</v>
      </c>
      <c r="N29" s="26">
        <f>M29*H12</f>
        <v>2.7</v>
      </c>
      <c r="O29" s="7">
        <v>50</v>
      </c>
      <c r="P29" s="33">
        <f>O29*N29</f>
        <v>135</v>
      </c>
      <c r="Q29" s="35"/>
      <c r="R29" s="35"/>
    </row>
    <row r="30" spans="1:18" ht="15.75" x14ac:dyDescent="0.25">
      <c r="A30" s="23">
        <v>13</v>
      </c>
      <c r="B30" s="6" t="s">
        <v>190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1"/>
        <v>1.4999999999999999E-2</v>
      </c>
      <c r="N30" s="26">
        <f>M30*H12</f>
        <v>1.35</v>
      </c>
      <c r="O30" s="7">
        <v>65</v>
      </c>
      <c r="P30" s="33">
        <f t="shared" ref="P30:P45" si="2">N30*O30</f>
        <v>87.75</v>
      </c>
      <c r="Q30" s="35"/>
      <c r="R30" s="35"/>
    </row>
    <row r="31" spans="1:18" ht="15.75" x14ac:dyDescent="0.25">
      <c r="A31" s="23">
        <v>14</v>
      </c>
      <c r="B31" s="6" t="s">
        <v>66</v>
      </c>
      <c r="C31" s="25" t="s">
        <v>40</v>
      </c>
      <c r="D31" s="25"/>
      <c r="E31" s="25"/>
      <c r="F31" s="25"/>
      <c r="G31" s="25"/>
      <c r="H31" s="25">
        <v>0.04</v>
      </c>
      <c r="I31" s="25"/>
      <c r="J31" s="25"/>
      <c r="K31" s="25"/>
      <c r="L31" s="25"/>
      <c r="M31" s="26">
        <f t="shared" si="1"/>
        <v>0.04</v>
      </c>
      <c r="N31" s="26">
        <v>90</v>
      </c>
      <c r="O31" s="7">
        <v>12</v>
      </c>
      <c r="P31" s="33">
        <f t="shared" si="2"/>
        <v>1080</v>
      </c>
      <c r="Q31" s="35"/>
      <c r="R31" s="35"/>
    </row>
    <row r="32" spans="1:18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1"/>
        <v>0</v>
      </c>
      <c r="N32" s="26">
        <f>M32*H12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1"/>
        <v>0</v>
      </c>
      <c r="N33" s="26">
        <f>M33*H12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1"/>
        <v>0</v>
      </c>
      <c r="N34" s="26">
        <f>M34*H12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1"/>
        <v>0</v>
      </c>
      <c r="N35" s="26">
        <f>M35*H12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1"/>
        <v>0</v>
      </c>
      <c r="N36" s="26">
        <f>M36*H12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1"/>
        <v>0</v>
      </c>
      <c r="N37" s="26">
        <f>M37*H12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1"/>
        <v>1</v>
      </c>
      <c r="N38" s="26">
        <f>M38*H12</f>
        <v>90</v>
      </c>
      <c r="O38" s="7">
        <v>10</v>
      </c>
      <c r="P38" s="33">
        <f t="shared" si="2"/>
        <v>900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M39*H12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M40*H12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M41*H12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M42*H12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M43*H12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M44*H12</f>
        <v>90</v>
      </c>
      <c r="O44" s="25">
        <v>10</v>
      </c>
      <c r="P44" s="33">
        <f t="shared" si="2"/>
        <v>900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M45*H12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M46*H12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M47*H12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M48*H12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SUM(P20:P48)</f>
        <v>8144.9279999999999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191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9:B49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3">
        <f>N19*O19</f>
        <v>42.854999999999997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3">
        <f>N20*O20</f>
        <v>15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3">
        <f t="shared" ref="P21:P27" si="1">N21*O21</f>
        <v>23.1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3">
        <f t="shared" si="1"/>
        <v>1.08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3">
        <f t="shared" si="1"/>
        <v>13.166700000000001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3">
        <f t="shared" ref="P30:P45" si="2">N30*O30</f>
        <v>13.8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3">
        <f t="shared" si="2"/>
        <v>315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3"/>
  <sheetViews>
    <sheetView zoomScale="82" zoomScaleNormal="82" workbookViewId="0">
      <selection activeCell="K31" sqref="K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5" width="9.28515625" customWidth="1"/>
    <col min="6" max="6" width="10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192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7</v>
      </c>
    </row>
    <row r="7" spans="1:18" x14ac:dyDescent="0.25">
      <c r="F7" s="3"/>
      <c r="G7" t="s">
        <v>192</v>
      </c>
    </row>
    <row r="8" spans="1:18" x14ac:dyDescent="0.25">
      <c r="D8" t="s">
        <v>178</v>
      </c>
    </row>
    <row r="9" spans="1:18" x14ac:dyDescent="0.25">
      <c r="B9" s="4" t="s">
        <v>193</v>
      </c>
      <c r="D9" s="4" t="s">
        <v>8</v>
      </c>
      <c r="E9" s="4"/>
    </row>
    <row r="10" spans="1:18" ht="46.5" customHeight="1" x14ac:dyDescent="0.25">
      <c r="B10" s="60" t="s">
        <v>9</v>
      </c>
      <c r="C10" s="61"/>
      <c r="D10" s="49" t="s">
        <v>10</v>
      </c>
      <c r="E10" s="49" t="s">
        <v>11</v>
      </c>
      <c r="F10" s="49" t="s">
        <v>12</v>
      </c>
      <c r="G10" s="49" t="s">
        <v>13</v>
      </c>
      <c r="H10" s="49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0"/>
      <c r="E11" s="50"/>
      <c r="F11" s="50"/>
      <c r="G11" s="50"/>
      <c r="H11" s="50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75.69</v>
      </c>
      <c r="E12" s="6">
        <v>88</v>
      </c>
      <c r="F12" s="6">
        <f>E12*D12</f>
        <v>6660.72</v>
      </c>
      <c r="G12" s="7">
        <f>P48/H12</f>
        <v>74.438360000000003</v>
      </c>
      <c r="H12" s="8">
        <v>85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6327.2605999999996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7" t="s">
        <v>20</v>
      </c>
      <c r="D15" s="62" t="s">
        <v>21</v>
      </c>
      <c r="E15" s="63"/>
      <c r="F15" s="63"/>
      <c r="G15" s="63"/>
      <c r="H15" s="63"/>
      <c r="I15" s="63"/>
      <c r="J15" s="63"/>
      <c r="K15" s="63"/>
      <c r="L15" s="63"/>
      <c r="M15" s="51" t="s">
        <v>22</v>
      </c>
      <c r="N15" s="53" t="s">
        <v>23</v>
      </c>
      <c r="O15" s="55" t="s">
        <v>24</v>
      </c>
      <c r="P15" s="58" t="s">
        <v>25</v>
      </c>
      <c r="Q15" s="35"/>
      <c r="R15" s="35"/>
    </row>
    <row r="16" spans="1:18" ht="15.75" x14ac:dyDescent="0.25">
      <c r="A16" s="11"/>
      <c r="B16" s="12" t="s">
        <v>26</v>
      </c>
      <c r="C16" s="48"/>
      <c r="D16" s="64" t="s">
        <v>27</v>
      </c>
      <c r="E16" s="64"/>
      <c r="F16" s="65"/>
      <c r="G16" s="62" t="s">
        <v>28</v>
      </c>
      <c r="H16" s="63"/>
      <c r="I16" s="63"/>
      <c r="J16" s="63"/>
      <c r="K16" s="63"/>
      <c r="L16" s="66"/>
      <c r="M16" s="52"/>
      <c r="N16" s="54"/>
      <c r="O16" s="56"/>
      <c r="P16" s="59"/>
      <c r="Q16" s="35"/>
      <c r="R16" s="35"/>
    </row>
    <row r="17" spans="1:20" ht="87.75" customHeight="1" x14ac:dyDescent="0.25">
      <c r="A17" s="13"/>
      <c r="B17" s="14"/>
      <c r="C17" s="48"/>
      <c r="D17" s="15" t="s">
        <v>194</v>
      </c>
      <c r="E17" s="15" t="s">
        <v>195</v>
      </c>
      <c r="F17" s="15" t="s">
        <v>35</v>
      </c>
      <c r="G17" s="15" t="s">
        <v>196</v>
      </c>
      <c r="H17" s="16"/>
      <c r="I17" s="16"/>
      <c r="J17" s="16"/>
      <c r="K17" s="16"/>
      <c r="L17" s="16"/>
      <c r="M17" s="52"/>
      <c r="N17" s="54"/>
      <c r="O17" s="57"/>
      <c r="P17" s="59"/>
      <c r="Q17" s="35"/>
      <c r="R17" s="35"/>
    </row>
    <row r="18" spans="1:20" ht="15.75" x14ac:dyDescent="0.25">
      <c r="A18" s="17"/>
      <c r="B18" s="12" t="s">
        <v>36</v>
      </c>
      <c r="C18" s="18"/>
      <c r="D18" s="18">
        <v>85</v>
      </c>
      <c r="E18" s="18">
        <v>85</v>
      </c>
      <c r="F18" s="18">
        <v>85</v>
      </c>
      <c r="G18" s="18">
        <v>85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20" ht="30" x14ac:dyDescent="0.25">
      <c r="A19" s="19" t="s">
        <v>37</v>
      </c>
      <c r="B19" s="20" t="s">
        <v>38</v>
      </c>
      <c r="C19" s="21"/>
      <c r="D19" s="22" t="s">
        <v>187</v>
      </c>
      <c r="E19" s="21" t="s">
        <v>197</v>
      </c>
      <c r="F19" s="21" t="s">
        <v>186</v>
      </c>
      <c r="G19" s="21" t="s">
        <v>187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20" ht="15.75" x14ac:dyDescent="0.25">
      <c r="A20" s="23">
        <v>1</v>
      </c>
      <c r="B20" s="24" t="s">
        <v>39</v>
      </c>
      <c r="C20" s="25" t="s">
        <v>40</v>
      </c>
      <c r="D20" s="26">
        <v>0.11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30" si="0">SUM(D20:L20)</f>
        <v>0.11</v>
      </c>
      <c r="N20" s="26">
        <f>M20*H12</f>
        <v>9.35</v>
      </c>
      <c r="O20" s="33">
        <v>510</v>
      </c>
      <c r="P20" s="33">
        <f>N20*O20</f>
        <v>4768.5</v>
      </c>
      <c r="Q20" s="35"/>
      <c r="R20" s="35"/>
    </row>
    <row r="21" spans="1:20" ht="15.75" x14ac:dyDescent="0.25">
      <c r="A21" s="23">
        <v>3</v>
      </c>
      <c r="B21" s="6" t="s">
        <v>53</v>
      </c>
      <c r="C21" s="25" t="s">
        <v>40</v>
      </c>
      <c r="D21" s="25">
        <v>0.01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M21*H12</f>
        <v>0.85</v>
      </c>
      <c r="O21" s="7">
        <v>22</v>
      </c>
      <c r="P21" s="33">
        <f>N21*O21</f>
        <v>18.7</v>
      </c>
      <c r="Q21" s="35"/>
      <c r="R21" s="35"/>
    </row>
    <row r="22" spans="1:20" ht="15.75" x14ac:dyDescent="0.25">
      <c r="A22" s="23">
        <v>4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M22*H12</f>
        <v>0.255</v>
      </c>
      <c r="O22" s="7">
        <v>17</v>
      </c>
      <c r="P22" s="33">
        <f t="shared" ref="P22:P27" si="1">N22*O22</f>
        <v>4.335</v>
      </c>
      <c r="Q22" s="35"/>
      <c r="R22" s="35"/>
    </row>
    <row r="23" spans="1:20" ht="15.75" x14ac:dyDescent="0.25">
      <c r="A23" s="23">
        <v>6</v>
      </c>
      <c r="B23" s="6" t="s">
        <v>198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M23*H12</f>
        <v>0.85</v>
      </c>
      <c r="O23" s="7">
        <v>110</v>
      </c>
      <c r="P23" s="33">
        <f t="shared" si="1"/>
        <v>93.5</v>
      </c>
      <c r="Q23" s="35"/>
      <c r="R23" s="35"/>
    </row>
    <row r="24" spans="1:20" ht="15.75" x14ac:dyDescent="0.25">
      <c r="A24" s="23">
        <v>7</v>
      </c>
      <c r="B24" s="6" t="s">
        <v>47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M24*H12</f>
        <v>5.95</v>
      </c>
      <c r="O24" s="7">
        <v>97</v>
      </c>
      <c r="P24" s="33">
        <f t="shared" si="1"/>
        <v>577.15</v>
      </c>
      <c r="Q24" s="35"/>
      <c r="R24" s="35"/>
    </row>
    <row r="25" spans="1:20" ht="15.75" x14ac:dyDescent="0.25">
      <c r="A25" s="23">
        <v>8</v>
      </c>
      <c r="B25" s="6" t="s">
        <v>54</v>
      </c>
      <c r="C25" s="25" t="s">
        <v>40</v>
      </c>
      <c r="D25" s="25">
        <v>1.4999999999999999E-2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1.4999999999999999E-2</v>
      </c>
      <c r="N25" s="26">
        <f>M25*H12</f>
        <v>1.2749999999999999</v>
      </c>
      <c r="O25" s="7">
        <v>35</v>
      </c>
      <c r="P25" s="33">
        <f t="shared" si="1"/>
        <v>44.625</v>
      </c>
      <c r="Q25" s="35"/>
      <c r="R25" s="35"/>
    </row>
    <row r="26" spans="1:20" ht="15.75" x14ac:dyDescent="0.25">
      <c r="A26" s="23">
        <v>9</v>
      </c>
      <c r="B26" s="6" t="s">
        <v>56</v>
      </c>
      <c r="C26" s="25" t="s">
        <v>40</v>
      </c>
      <c r="D26" s="25">
        <v>3.0000000000000001E-3</v>
      </c>
      <c r="E26" s="25"/>
      <c r="F26" s="29"/>
      <c r="G26" s="25"/>
      <c r="H26" s="25"/>
      <c r="I26" s="25"/>
      <c r="J26" s="25"/>
      <c r="K26" s="25"/>
      <c r="L26" s="25"/>
      <c r="M26" s="26">
        <f t="shared" si="0"/>
        <v>3.0000000000000001E-3</v>
      </c>
      <c r="N26" s="26">
        <f>M26*H12</f>
        <v>0.255</v>
      </c>
      <c r="O26" s="7">
        <v>285.72000000000003</v>
      </c>
      <c r="P26" s="33">
        <f t="shared" si="1"/>
        <v>72.858599999999996</v>
      </c>
      <c r="Q26" s="35"/>
      <c r="R26" s="35"/>
      <c r="T26" s="40"/>
    </row>
    <row r="27" spans="1:20" ht="15.75" x14ac:dyDescent="0.25">
      <c r="A27" s="23">
        <v>10</v>
      </c>
      <c r="B27" s="6" t="s">
        <v>199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M27*H12</f>
        <v>4.25</v>
      </c>
      <c r="O27" s="7">
        <v>93</v>
      </c>
      <c r="P27" s="33">
        <f t="shared" si="1"/>
        <v>395.25</v>
      </c>
      <c r="Q27" s="35"/>
      <c r="R27" s="35"/>
    </row>
    <row r="28" spans="1:20" ht="15.75" x14ac:dyDescent="0.25">
      <c r="A28" s="23">
        <v>12</v>
      </c>
      <c r="B28" s="6" t="s">
        <v>200</v>
      </c>
      <c r="C28" s="25" t="s">
        <v>40</v>
      </c>
      <c r="D28" s="25"/>
      <c r="E28" s="25"/>
      <c r="F28" s="25">
        <v>0.06</v>
      </c>
      <c r="G28" s="25"/>
      <c r="H28" s="25"/>
      <c r="I28" s="25"/>
      <c r="J28" s="25"/>
      <c r="K28" s="25"/>
      <c r="L28" s="25"/>
      <c r="M28" s="26">
        <f t="shared" si="0"/>
        <v>0.06</v>
      </c>
      <c r="N28" s="26">
        <f>M28*H12</f>
        <v>5.0999999999999996</v>
      </c>
      <c r="O28" s="7">
        <v>41.67</v>
      </c>
      <c r="P28" s="33">
        <f>O28*N28</f>
        <v>212.517</v>
      </c>
      <c r="Q28" s="35"/>
      <c r="R28" s="35"/>
    </row>
    <row r="29" spans="1:20" ht="15.75" x14ac:dyDescent="0.25">
      <c r="A29" s="23">
        <v>13</v>
      </c>
      <c r="B29" s="6" t="s">
        <v>42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f t="shared" si="0"/>
        <v>1E-3</v>
      </c>
      <c r="N29" s="26">
        <f>M29*H12</f>
        <v>8.5000000000000006E-2</v>
      </c>
      <c r="O29" s="7">
        <v>550</v>
      </c>
      <c r="P29" s="33">
        <f t="shared" ref="P29:P30" si="2">N29*O29</f>
        <v>46.75</v>
      </c>
      <c r="Q29" s="35"/>
      <c r="R29" s="35"/>
    </row>
    <row r="30" spans="1:20" ht="15.75" x14ac:dyDescent="0.25">
      <c r="A30" s="23">
        <v>14</v>
      </c>
      <c r="B30" s="6" t="s">
        <v>43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0"/>
        <v>1.4999999999999999E-2</v>
      </c>
      <c r="N30" s="26">
        <f>M30*H12</f>
        <v>1.2749999999999999</v>
      </c>
      <c r="O30" s="7">
        <v>73</v>
      </c>
      <c r="P30" s="33">
        <f t="shared" si="2"/>
        <v>93.075000000000003</v>
      </c>
      <c r="Q30" s="35"/>
      <c r="R30" s="35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3"/>
      <c r="Q36" s="35"/>
      <c r="R36" s="35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3"/>
      <c r="Q37" s="35"/>
      <c r="R37" s="35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8"/>
      <c r="N40" s="38"/>
      <c r="O40" s="25"/>
      <c r="P40" s="39"/>
      <c r="Q40" s="35"/>
      <c r="R40" s="35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3"/>
      <c r="Q41" s="35"/>
      <c r="R41" s="35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25"/>
      <c r="P43" s="33"/>
    </row>
    <row r="44" spans="1:18" ht="15" customHeight="1" x14ac:dyDescent="0.25">
      <c r="A44" s="23">
        <v>28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3"/>
    </row>
    <row r="45" spans="1:18" ht="15" customHeight="1" x14ac:dyDescent="0.25">
      <c r="A45" s="23">
        <v>29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3"/>
    </row>
    <row r="46" spans="1:18" ht="15" customHeight="1" x14ac:dyDescent="0.25">
      <c r="A46" s="23">
        <v>30</v>
      </c>
      <c r="B46" s="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33"/>
    </row>
    <row r="47" spans="1:18" ht="15" customHeight="1" x14ac:dyDescent="0.25">
      <c r="A47" s="23">
        <v>31</v>
      </c>
      <c r="B47" s="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7"/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SUM(P20:P47)</f>
        <v>6327.2605999999996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191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8:B48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2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201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3">
        <f>N19*O19</f>
        <v>1068.6199999999999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3">
        <f t="shared" ref="P21:P27" si="1">N21*O21</f>
        <v>448.8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3">
        <f t="shared" si="1"/>
        <v>32.64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3">
        <f t="shared" si="1"/>
        <v>1193.7808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3">
        <f t="shared" si="1"/>
        <v>2237.1999999999998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3">
        <f t="shared" ref="P30:P45" si="2">N30*O30</f>
        <v>391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3">
        <f t="shared" si="2"/>
        <v>61.2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3">
        <f t="shared" si="2"/>
        <v>255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3">
        <f t="shared" si="2"/>
        <v>1700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3">
        <f t="shared" si="2"/>
        <v>279.29300000000001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3">
        <f t="shared" si="2"/>
        <v>612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3">
        <f t="shared" si="2"/>
        <v>6630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202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3">
        <f t="shared" si="2"/>
        <v>3400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3">
        <f t="shared" si="2"/>
        <v>1666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7"/>
  <sheetViews>
    <sheetView topLeftCell="A13" zoomScale="82" zoomScaleNormal="82" workbookViewId="0">
      <selection activeCell="J17" sqref="J1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5" width="8" customWidth="1"/>
    <col min="6" max="6" width="10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203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223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6</v>
      </c>
    </row>
    <row r="7" spans="1:18" x14ac:dyDescent="0.25">
      <c r="F7" s="3"/>
      <c r="G7" t="s">
        <v>223</v>
      </c>
    </row>
    <row r="8" spans="1:18" x14ac:dyDescent="0.25">
      <c r="D8" t="s">
        <v>204</v>
      </c>
    </row>
    <row r="9" spans="1:18" x14ac:dyDescent="0.25">
      <c r="B9" s="4" t="s">
        <v>193</v>
      </c>
      <c r="D9" s="4" t="s">
        <v>8</v>
      </c>
      <c r="E9" s="4"/>
    </row>
    <row r="10" spans="1:18" ht="46.5" customHeight="1" x14ac:dyDescent="0.25">
      <c r="B10" s="60" t="s">
        <v>9</v>
      </c>
      <c r="C10" s="61"/>
      <c r="D10" s="49" t="s">
        <v>10</v>
      </c>
      <c r="E10" s="49" t="s">
        <v>11</v>
      </c>
      <c r="F10" s="49" t="s">
        <v>12</v>
      </c>
      <c r="G10" s="49" t="s">
        <v>13</v>
      </c>
      <c r="H10" s="49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0"/>
      <c r="E11" s="50"/>
      <c r="F11" s="50"/>
      <c r="G11" s="50"/>
      <c r="H11" s="50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79</v>
      </c>
      <c r="E12" s="6">
        <v>85</v>
      </c>
      <c r="F12" s="6">
        <f>E12*D12</f>
        <v>6715</v>
      </c>
      <c r="G12" s="7">
        <f>P42/H12</f>
        <v>77.704599999999999</v>
      </c>
      <c r="H12" s="8">
        <v>83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6449.4817999999996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3.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7" t="s">
        <v>20</v>
      </c>
      <c r="D15" s="62" t="s">
        <v>21</v>
      </c>
      <c r="E15" s="63"/>
      <c r="F15" s="63"/>
      <c r="G15" s="63"/>
      <c r="H15" s="63"/>
      <c r="I15" s="63"/>
      <c r="J15" s="63"/>
      <c r="K15" s="63"/>
      <c r="L15" s="63"/>
      <c r="M15" s="51" t="s">
        <v>22</v>
      </c>
      <c r="N15" s="53" t="s">
        <v>23</v>
      </c>
      <c r="O15" s="55" t="s">
        <v>24</v>
      </c>
      <c r="P15" s="58" t="s">
        <v>25</v>
      </c>
      <c r="Q15" s="35"/>
      <c r="R15" s="35"/>
    </row>
    <row r="16" spans="1:18" ht="15.75" x14ac:dyDescent="0.25">
      <c r="A16" s="11"/>
      <c r="B16" s="12" t="s">
        <v>26</v>
      </c>
      <c r="C16" s="48"/>
      <c r="D16" s="64" t="s">
        <v>27</v>
      </c>
      <c r="E16" s="64"/>
      <c r="F16" s="65"/>
      <c r="G16" s="62" t="s">
        <v>28</v>
      </c>
      <c r="H16" s="63"/>
      <c r="I16" s="63"/>
      <c r="J16" s="63"/>
      <c r="K16" s="63"/>
      <c r="L16" s="66"/>
      <c r="M16" s="52"/>
      <c r="N16" s="54"/>
      <c r="O16" s="56"/>
      <c r="P16" s="59"/>
      <c r="Q16" s="35"/>
      <c r="R16" s="35"/>
    </row>
    <row r="17" spans="1:20" ht="75.75" customHeight="1" x14ac:dyDescent="0.25">
      <c r="A17" s="13"/>
      <c r="B17" s="14"/>
      <c r="C17" s="48"/>
      <c r="D17" s="15" t="s">
        <v>205</v>
      </c>
      <c r="E17" s="15" t="s">
        <v>97</v>
      </c>
      <c r="F17" s="15" t="s">
        <v>64</v>
      </c>
      <c r="G17" s="15" t="s">
        <v>35</v>
      </c>
      <c r="H17" s="16" t="s">
        <v>206</v>
      </c>
      <c r="I17" s="15"/>
      <c r="J17" s="16"/>
      <c r="K17" s="16"/>
      <c r="L17" s="16"/>
      <c r="M17" s="52"/>
      <c r="N17" s="54"/>
      <c r="O17" s="57"/>
      <c r="P17" s="59"/>
      <c r="Q17" s="35"/>
      <c r="R17" s="35"/>
    </row>
    <row r="18" spans="1:20" ht="15.75" x14ac:dyDescent="0.25">
      <c r="A18" s="17"/>
      <c r="B18" s="12" t="s">
        <v>36</v>
      </c>
      <c r="C18" s="18"/>
      <c r="D18" s="18">
        <v>83</v>
      </c>
      <c r="E18" s="18">
        <v>83</v>
      </c>
      <c r="F18" s="18">
        <v>83</v>
      </c>
      <c r="G18" s="18">
        <v>83</v>
      </c>
      <c r="H18" s="18">
        <v>83</v>
      </c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20" ht="30" x14ac:dyDescent="0.25">
      <c r="A19" s="19" t="s">
        <v>37</v>
      </c>
      <c r="B19" s="20" t="s">
        <v>38</v>
      </c>
      <c r="C19" s="21"/>
      <c r="D19" s="22" t="s">
        <v>184</v>
      </c>
      <c r="E19" s="21" t="s">
        <v>185</v>
      </c>
      <c r="F19" s="21" t="s">
        <v>185</v>
      </c>
      <c r="G19" s="21" t="s">
        <v>186</v>
      </c>
      <c r="H19" s="21" t="s">
        <v>187</v>
      </c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20" ht="15.75" x14ac:dyDescent="0.25">
      <c r="A20" s="23">
        <v>1</v>
      </c>
      <c r="B20" s="24" t="s">
        <v>39</v>
      </c>
      <c r="C20" s="25" t="s">
        <v>40</v>
      </c>
      <c r="D20" s="26">
        <v>0.09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32" si="0">SUM(D20:L20)</f>
        <v>0.09</v>
      </c>
      <c r="N20" s="26">
        <f>M20*H12</f>
        <v>7.47</v>
      </c>
      <c r="O20" s="33">
        <v>580</v>
      </c>
      <c r="P20" s="33">
        <f>N20*O20</f>
        <v>4332.5999999999995</v>
      </c>
      <c r="Q20" s="35"/>
      <c r="R20" s="35"/>
    </row>
    <row r="21" spans="1:20" ht="15.75" x14ac:dyDescent="0.25">
      <c r="A21" s="23">
        <v>2</v>
      </c>
      <c r="B21" s="6" t="s">
        <v>207</v>
      </c>
      <c r="C21" s="25" t="s">
        <v>40</v>
      </c>
      <c r="D21" s="25">
        <v>0.01</v>
      </c>
      <c r="E21" s="25"/>
      <c r="F21" s="25"/>
      <c r="G21" s="25">
        <v>0.06</v>
      </c>
      <c r="H21" s="25"/>
      <c r="I21" s="25"/>
      <c r="J21" s="25"/>
      <c r="K21" s="25"/>
      <c r="L21" s="25"/>
      <c r="M21" s="26">
        <f t="shared" si="0"/>
        <v>6.9999999999999993E-2</v>
      </c>
      <c r="N21" s="26">
        <f>M21*H12</f>
        <v>5.81</v>
      </c>
      <c r="O21" s="7">
        <v>46</v>
      </c>
      <c r="P21" s="33">
        <f>N21*O21</f>
        <v>267.26</v>
      </c>
      <c r="Q21" s="35"/>
      <c r="R21" s="35"/>
    </row>
    <row r="22" spans="1:20" ht="15.75" x14ac:dyDescent="0.25">
      <c r="A22" s="23">
        <v>3</v>
      </c>
      <c r="B22" s="6" t="s">
        <v>52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M22*H12</f>
        <v>0.41500000000000004</v>
      </c>
      <c r="O22" s="7">
        <v>135</v>
      </c>
      <c r="P22" s="33">
        <f>N22*O22</f>
        <v>56.025000000000006</v>
      </c>
      <c r="Q22" s="35"/>
      <c r="R22" s="35"/>
    </row>
    <row r="23" spans="1:20" ht="15.75" x14ac:dyDescent="0.25">
      <c r="A23" s="23">
        <v>4</v>
      </c>
      <c r="B23" s="6" t="s">
        <v>53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M23*H12</f>
        <v>0.41500000000000004</v>
      </c>
      <c r="O23" s="7">
        <v>25</v>
      </c>
      <c r="P23" s="33">
        <f t="shared" ref="P23:P29" si="1">N23*O23</f>
        <v>10.375</v>
      </c>
      <c r="Q23" s="35"/>
      <c r="R23" s="35"/>
    </row>
    <row r="24" spans="1:20" ht="15.75" x14ac:dyDescent="0.25">
      <c r="A24" s="23">
        <v>5</v>
      </c>
      <c r="B24" s="6" t="s">
        <v>54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M24*H12</f>
        <v>0.41500000000000004</v>
      </c>
      <c r="O24" s="7">
        <v>35</v>
      </c>
      <c r="P24" s="33">
        <f t="shared" si="1"/>
        <v>14.525000000000002</v>
      </c>
      <c r="Q24" s="35"/>
      <c r="R24" s="35"/>
    </row>
    <row r="25" spans="1:20" ht="15.75" x14ac:dyDescent="0.25">
      <c r="A25" s="23">
        <v>6</v>
      </c>
      <c r="B25" s="6" t="s">
        <v>51</v>
      </c>
      <c r="C25" s="25" t="s">
        <v>40</v>
      </c>
      <c r="D25" s="25">
        <v>3.0000000000000001E-3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3.0000000000000001E-3</v>
      </c>
      <c r="N25" s="26">
        <f>M25*H12</f>
        <v>0.249</v>
      </c>
      <c r="O25" s="7">
        <v>30</v>
      </c>
      <c r="P25" s="33">
        <f t="shared" si="1"/>
        <v>7.47</v>
      </c>
      <c r="Q25" s="35"/>
      <c r="R25" s="35"/>
    </row>
    <row r="26" spans="1:20" ht="15.75" x14ac:dyDescent="0.25">
      <c r="A26" s="23">
        <v>7</v>
      </c>
      <c r="B26" s="6" t="s">
        <v>56</v>
      </c>
      <c r="C26" s="25" t="s">
        <v>40</v>
      </c>
      <c r="D26" s="25">
        <v>5.0000000000000001E-3</v>
      </c>
      <c r="E26" s="25"/>
      <c r="F26" s="25"/>
      <c r="G26" s="25"/>
      <c r="H26" s="25"/>
      <c r="I26" s="25"/>
      <c r="J26" s="25"/>
      <c r="K26" s="25"/>
      <c r="L26" s="25"/>
      <c r="M26" s="26">
        <f t="shared" si="0"/>
        <v>5.0000000000000001E-3</v>
      </c>
      <c r="N26" s="26">
        <f>M26*H12</f>
        <v>0.41500000000000004</v>
      </c>
      <c r="O26" s="7">
        <v>285.72000000000003</v>
      </c>
      <c r="P26" s="33">
        <f t="shared" si="1"/>
        <v>118.57380000000002</v>
      </c>
      <c r="Q26" s="35"/>
      <c r="R26" s="35"/>
    </row>
    <row r="27" spans="1:20" ht="15.75" x14ac:dyDescent="0.25">
      <c r="A27" s="23">
        <v>8</v>
      </c>
      <c r="B27" s="6" t="s">
        <v>44</v>
      </c>
      <c r="C27" s="25" t="s">
        <v>40</v>
      </c>
      <c r="D27" s="25">
        <v>2E-3</v>
      </c>
      <c r="E27" s="25">
        <v>2E-3</v>
      </c>
      <c r="F27" s="25"/>
      <c r="G27" s="25"/>
      <c r="H27" s="25"/>
      <c r="I27" s="25"/>
      <c r="J27" s="25"/>
      <c r="K27" s="25"/>
      <c r="L27" s="25"/>
      <c r="M27" s="26">
        <f t="shared" si="0"/>
        <v>4.0000000000000001E-3</v>
      </c>
      <c r="N27" s="26">
        <f>M27*H12</f>
        <v>0.33200000000000002</v>
      </c>
      <c r="O27" s="7">
        <v>19</v>
      </c>
      <c r="P27" s="33">
        <f t="shared" si="1"/>
        <v>6.3080000000000007</v>
      </c>
      <c r="Q27" s="35"/>
      <c r="R27" s="35"/>
    </row>
    <row r="28" spans="1:20" ht="15.75" x14ac:dyDescent="0.25">
      <c r="A28" s="23">
        <v>9</v>
      </c>
      <c r="B28" s="6" t="s">
        <v>208</v>
      </c>
      <c r="C28" s="25" t="s">
        <v>40</v>
      </c>
      <c r="D28" s="25"/>
      <c r="E28" s="25">
        <v>0.05</v>
      </c>
      <c r="F28" s="29"/>
      <c r="G28" s="25"/>
      <c r="H28" s="25"/>
      <c r="I28" s="25"/>
      <c r="J28" s="25"/>
      <c r="K28" s="25"/>
      <c r="L28" s="25"/>
      <c r="M28" s="26">
        <f t="shared" si="0"/>
        <v>0.05</v>
      </c>
      <c r="N28" s="26">
        <f>M28*H12</f>
        <v>4.1500000000000004</v>
      </c>
      <c r="O28" s="7">
        <v>34</v>
      </c>
      <c r="P28" s="33">
        <f t="shared" si="1"/>
        <v>141.10000000000002</v>
      </c>
      <c r="Q28" s="35"/>
      <c r="R28" s="35"/>
      <c r="T28" s="40"/>
    </row>
    <row r="29" spans="1:20" ht="15.75" x14ac:dyDescent="0.25">
      <c r="A29" s="23">
        <v>10</v>
      </c>
      <c r="B29" s="6" t="s">
        <v>45</v>
      </c>
      <c r="C29" s="25" t="s">
        <v>40</v>
      </c>
      <c r="D29" s="25"/>
      <c r="E29" s="25">
        <v>6.0000000000000001E-3</v>
      </c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M29*H12</f>
        <v>0.498</v>
      </c>
      <c r="O29" s="7">
        <v>570</v>
      </c>
      <c r="P29" s="33">
        <f t="shared" si="1"/>
        <v>283.86</v>
      </c>
      <c r="Q29" s="35"/>
      <c r="R29" s="35"/>
    </row>
    <row r="30" spans="1:20" ht="15.75" x14ac:dyDescent="0.25">
      <c r="A30" s="23">
        <v>11</v>
      </c>
      <c r="B30" s="6" t="s">
        <v>209</v>
      </c>
      <c r="C30" s="25" t="s">
        <v>40</v>
      </c>
      <c r="D30" s="25"/>
      <c r="E30" s="25"/>
      <c r="F30" s="25"/>
      <c r="G30" s="25"/>
      <c r="H30" s="25">
        <v>0.03</v>
      </c>
      <c r="I30" s="25"/>
      <c r="J30" s="25"/>
      <c r="K30" s="25"/>
      <c r="L30" s="25"/>
      <c r="M30" s="26">
        <f t="shared" si="0"/>
        <v>0.03</v>
      </c>
      <c r="N30" s="26">
        <f>M30*H12</f>
        <v>2.4899999999999998</v>
      </c>
      <c r="O30" s="7">
        <v>200</v>
      </c>
      <c r="P30" s="33">
        <f t="shared" ref="P30:P32" si="2">N30*O30</f>
        <v>497.99999999999994</v>
      </c>
      <c r="Q30" s="35"/>
      <c r="R30" s="35"/>
    </row>
    <row r="31" spans="1:20" ht="15.75" x14ac:dyDescent="0.25">
      <c r="A31" s="23">
        <v>12</v>
      </c>
      <c r="B31" s="6" t="s">
        <v>43</v>
      </c>
      <c r="C31" s="25" t="s">
        <v>40</v>
      </c>
      <c r="D31" s="25"/>
      <c r="E31" s="25"/>
      <c r="F31" s="25"/>
      <c r="G31" s="25"/>
      <c r="H31" s="25">
        <v>1.4999999999999999E-2</v>
      </c>
      <c r="I31" s="25"/>
      <c r="J31" s="25"/>
      <c r="K31" s="25"/>
      <c r="L31" s="25"/>
      <c r="M31" s="26">
        <f t="shared" si="0"/>
        <v>1.4999999999999999E-2</v>
      </c>
      <c r="N31" s="26">
        <f>M31*H12</f>
        <v>1.2449999999999999</v>
      </c>
      <c r="O31" s="7">
        <v>73</v>
      </c>
      <c r="P31" s="33">
        <f t="shared" si="2"/>
        <v>90.884999999999991</v>
      </c>
      <c r="Q31" s="35"/>
      <c r="R31" s="35"/>
    </row>
    <row r="32" spans="1:20" ht="15.75" x14ac:dyDescent="0.25">
      <c r="A32" s="23">
        <v>13</v>
      </c>
      <c r="B32" s="6" t="s">
        <v>64</v>
      </c>
      <c r="C32" s="25" t="s">
        <v>40</v>
      </c>
      <c r="D32" s="25"/>
      <c r="E32" s="25"/>
      <c r="F32" s="25">
        <v>0.15</v>
      </c>
      <c r="G32" s="25"/>
      <c r="H32" s="25"/>
      <c r="I32" s="25"/>
      <c r="J32" s="25"/>
      <c r="K32" s="25"/>
      <c r="L32" s="25"/>
      <c r="M32" s="26">
        <f t="shared" si="0"/>
        <v>0.15</v>
      </c>
      <c r="N32" s="26">
        <f>M32*H12</f>
        <v>12.45</v>
      </c>
      <c r="O32" s="7">
        <v>50</v>
      </c>
      <c r="P32" s="33">
        <f t="shared" si="2"/>
        <v>622.5</v>
      </c>
      <c r="Q32" s="35"/>
      <c r="R32" s="35"/>
    </row>
    <row r="33" spans="1:18" ht="15.75" x14ac:dyDescent="0.25">
      <c r="A33" s="23">
        <v>14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15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16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17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3"/>
      <c r="Q36" s="35"/>
      <c r="R36" s="35"/>
    </row>
    <row r="37" spans="1:18" ht="15.75" x14ac:dyDescent="0.25">
      <c r="A37" s="23">
        <v>18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3"/>
      <c r="Q37" s="35"/>
      <c r="R37" s="35"/>
    </row>
    <row r="38" spans="1:18" ht="15.75" x14ac:dyDescent="0.25">
      <c r="A38" s="23">
        <v>19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3"/>
      <c r="Q38" s="35"/>
      <c r="R38" s="35"/>
    </row>
    <row r="39" spans="1:18" ht="15.75" x14ac:dyDescent="0.25">
      <c r="A39" s="23">
        <v>20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21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  <c r="Q40" s="35"/>
      <c r="R40" s="35"/>
    </row>
    <row r="41" spans="1:18" ht="15.75" x14ac:dyDescent="0.25">
      <c r="A41" s="23">
        <v>22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8"/>
      <c r="N41" s="38"/>
      <c r="O41" s="25"/>
      <c r="P41" s="39"/>
      <c r="Q41" s="35"/>
      <c r="R41" s="35"/>
    </row>
    <row r="42" spans="1:18" ht="15.75" x14ac:dyDescent="0.25">
      <c r="A42" s="45" t="s">
        <v>70</v>
      </c>
      <c r="B42" s="4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7"/>
      <c r="P42" s="33">
        <f>SUM(P20:P41)</f>
        <v>6449.4817999999996</v>
      </c>
    </row>
    <row r="43" spans="1:18" ht="15.75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8" ht="15.75" x14ac:dyDescent="0.25">
      <c r="B44" s="1" t="s">
        <v>71</v>
      </c>
      <c r="C44" s="1" t="s">
        <v>72</v>
      </c>
      <c r="D44" s="1"/>
      <c r="E44" s="1"/>
      <c r="F44" s="1"/>
      <c r="G44" s="1"/>
      <c r="H44" s="1"/>
      <c r="I44" s="1"/>
      <c r="J44" s="1" t="s">
        <v>73</v>
      </c>
      <c r="K44" s="1" t="s">
        <v>74</v>
      </c>
      <c r="L44" s="1"/>
      <c r="M44" s="1"/>
      <c r="N44" s="1"/>
      <c r="O44" s="1" t="s">
        <v>191</v>
      </c>
      <c r="P44" s="1"/>
    </row>
    <row r="47" spans="1:18" x14ac:dyDescent="0.25">
      <c r="B47" t="s">
        <v>76</v>
      </c>
      <c r="C47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2:B42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9"/>
  <sheetViews>
    <sheetView tabSelected="1" zoomScale="82" zoomScaleNormal="82" workbookViewId="0">
      <selection activeCell="J39" sqref="J39:J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238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13</v>
      </c>
    </row>
    <row r="7" spans="1:18" x14ac:dyDescent="0.25">
      <c r="F7" s="3"/>
      <c r="G7" t="s">
        <v>238</v>
      </c>
    </row>
    <row r="8" spans="1:18" x14ac:dyDescent="0.25">
      <c r="D8" t="s">
        <v>224</v>
      </c>
    </row>
    <row r="9" spans="1:18" x14ac:dyDescent="0.25">
      <c r="B9" s="4" t="s">
        <v>193</v>
      </c>
      <c r="D9" s="4" t="s">
        <v>8</v>
      </c>
      <c r="E9" s="4"/>
    </row>
    <row r="10" spans="1:18" ht="46.5" customHeight="1" x14ac:dyDescent="0.25">
      <c r="B10" s="60" t="s">
        <v>9</v>
      </c>
      <c r="C10" s="61"/>
      <c r="D10" s="49" t="s">
        <v>10</v>
      </c>
      <c r="E10" s="49" t="s">
        <v>11</v>
      </c>
      <c r="F10" s="49" t="s">
        <v>12</v>
      </c>
      <c r="G10" s="49" t="s">
        <v>13</v>
      </c>
      <c r="H10" s="49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0"/>
      <c r="E11" s="50"/>
      <c r="F11" s="50"/>
      <c r="G11" s="50"/>
      <c r="H11" s="50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75</v>
      </c>
      <c r="E12" s="6">
        <v>85</v>
      </c>
      <c r="F12" s="6">
        <f>E12*D12</f>
        <v>6375</v>
      </c>
      <c r="G12" s="7">
        <f>P44/H12</f>
        <v>84.52300000000001</v>
      </c>
      <c r="H12" s="8">
        <v>80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6761.8400000000011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7" t="s">
        <v>20</v>
      </c>
      <c r="D15" s="62" t="s">
        <v>21</v>
      </c>
      <c r="E15" s="63"/>
      <c r="F15" s="63"/>
      <c r="G15" s="63"/>
      <c r="H15" s="63"/>
      <c r="I15" s="63"/>
      <c r="J15" s="63"/>
      <c r="K15" s="63"/>
      <c r="L15" s="63"/>
      <c r="M15" s="51" t="s">
        <v>22</v>
      </c>
      <c r="N15" s="53" t="s">
        <v>23</v>
      </c>
      <c r="O15" s="55" t="s">
        <v>24</v>
      </c>
      <c r="P15" s="58" t="s">
        <v>25</v>
      </c>
      <c r="Q15" s="35"/>
      <c r="R15" s="35"/>
    </row>
    <row r="16" spans="1:18" ht="15.75" x14ac:dyDescent="0.25">
      <c r="A16" s="11"/>
      <c r="B16" s="12" t="s">
        <v>26</v>
      </c>
      <c r="C16" s="48"/>
      <c r="D16" s="64" t="s">
        <v>27</v>
      </c>
      <c r="E16" s="64"/>
      <c r="F16" s="65"/>
      <c r="G16" s="62" t="s">
        <v>28</v>
      </c>
      <c r="H16" s="63"/>
      <c r="I16" s="63"/>
      <c r="J16" s="63"/>
      <c r="K16" s="63"/>
      <c r="L16" s="66"/>
      <c r="M16" s="52"/>
      <c r="N16" s="54"/>
      <c r="O16" s="56"/>
      <c r="P16" s="59"/>
      <c r="Q16" s="35"/>
      <c r="R16" s="35"/>
    </row>
    <row r="17" spans="1:20" ht="87.75" customHeight="1" x14ac:dyDescent="0.25">
      <c r="A17" s="13"/>
      <c r="B17" s="14"/>
      <c r="C17" s="48"/>
      <c r="D17" s="15" t="s">
        <v>226</v>
      </c>
      <c r="E17" s="15" t="s">
        <v>227</v>
      </c>
      <c r="F17" s="15" t="s">
        <v>228</v>
      </c>
      <c r="G17" s="15" t="s">
        <v>35</v>
      </c>
      <c r="H17" s="16" t="s">
        <v>90</v>
      </c>
      <c r="I17" s="16" t="s">
        <v>239</v>
      </c>
      <c r="J17" s="16"/>
      <c r="K17" s="16"/>
      <c r="L17" s="16"/>
      <c r="M17" s="52"/>
      <c r="N17" s="54"/>
      <c r="O17" s="57"/>
      <c r="P17" s="59"/>
      <c r="Q17" s="35"/>
      <c r="R17" s="35"/>
    </row>
    <row r="18" spans="1:20" ht="15.75" x14ac:dyDescent="0.25">
      <c r="A18" s="17"/>
      <c r="B18" s="12" t="s">
        <v>36</v>
      </c>
      <c r="C18" s="18"/>
      <c r="D18" s="18">
        <v>80</v>
      </c>
      <c r="E18" s="18">
        <v>80</v>
      </c>
      <c r="F18" s="18">
        <v>80</v>
      </c>
      <c r="G18" s="18">
        <v>80</v>
      </c>
      <c r="H18" s="18">
        <v>80</v>
      </c>
      <c r="I18" s="18">
        <v>80</v>
      </c>
      <c r="J18" s="18"/>
      <c r="K18" s="18"/>
      <c r="L18" s="18"/>
      <c r="M18" s="18"/>
      <c r="N18" s="18"/>
      <c r="O18" s="18"/>
      <c r="P18" s="31"/>
      <c r="Q18" s="35"/>
      <c r="R18" s="35"/>
    </row>
    <row r="19" spans="1:20" ht="30" x14ac:dyDescent="0.25">
      <c r="A19" s="19" t="s">
        <v>37</v>
      </c>
      <c r="B19" s="20" t="s">
        <v>38</v>
      </c>
      <c r="C19" s="21"/>
      <c r="D19" s="22" t="s">
        <v>229</v>
      </c>
      <c r="E19" s="21" t="s">
        <v>185</v>
      </c>
      <c r="F19" s="21" t="s">
        <v>230</v>
      </c>
      <c r="G19" s="21" t="s">
        <v>186</v>
      </c>
      <c r="H19" s="21" t="s">
        <v>187</v>
      </c>
      <c r="I19" s="21" t="s">
        <v>240</v>
      </c>
      <c r="J19" s="21"/>
      <c r="K19" s="21"/>
      <c r="L19" s="21"/>
      <c r="M19" s="21"/>
      <c r="N19" s="21"/>
      <c r="O19" s="21"/>
      <c r="P19" s="32"/>
      <c r="Q19" s="35"/>
      <c r="R19" s="35"/>
    </row>
    <row r="20" spans="1:20" ht="15.75" x14ac:dyDescent="0.25">
      <c r="A20" s="23">
        <v>1</v>
      </c>
      <c r="B20" s="24" t="s">
        <v>231</v>
      </c>
      <c r="C20" s="25" t="s">
        <v>40</v>
      </c>
      <c r="D20" s="26">
        <v>0.11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34" si="0">SUM(D20:L20)</f>
        <v>0.11</v>
      </c>
      <c r="N20" s="26">
        <f>M20*H12</f>
        <v>8.8000000000000007</v>
      </c>
      <c r="O20" s="33">
        <v>420</v>
      </c>
      <c r="P20" s="33">
        <f>N20*O20</f>
        <v>3696.0000000000005</v>
      </c>
      <c r="Q20" s="35"/>
      <c r="R20" s="35"/>
    </row>
    <row r="21" spans="1:20" ht="15.75" x14ac:dyDescent="0.25">
      <c r="A21" s="23">
        <v>2</v>
      </c>
      <c r="B21" s="6" t="s">
        <v>53</v>
      </c>
      <c r="C21" s="25" t="s">
        <v>40</v>
      </c>
      <c r="D21" s="25">
        <v>8.0000000000000002E-3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8.0000000000000002E-3</v>
      </c>
      <c r="N21" s="26">
        <f>M21*H12</f>
        <v>0.64</v>
      </c>
      <c r="O21" s="7">
        <v>40</v>
      </c>
      <c r="P21" s="33">
        <f>N21*O21</f>
        <v>25.6</v>
      </c>
      <c r="Q21" s="35"/>
      <c r="R21" s="35"/>
    </row>
    <row r="22" spans="1:20" ht="15.75" x14ac:dyDescent="0.25">
      <c r="A22" s="23">
        <v>3</v>
      </c>
      <c r="B22" s="6" t="s">
        <v>52</v>
      </c>
      <c r="C22" s="25" t="s">
        <v>40</v>
      </c>
      <c r="D22" s="25">
        <v>5.0000000000000001E-3</v>
      </c>
      <c r="E22" s="25"/>
      <c r="F22" s="25">
        <v>8.0000000000000002E-3</v>
      </c>
      <c r="G22" s="25"/>
      <c r="H22" s="25"/>
      <c r="I22" s="25"/>
      <c r="J22" s="25"/>
      <c r="K22" s="25"/>
      <c r="L22" s="25"/>
      <c r="M22" s="26">
        <f t="shared" si="0"/>
        <v>1.3000000000000001E-2</v>
      </c>
      <c r="N22" s="26">
        <f>M22*H12</f>
        <v>1.04</v>
      </c>
      <c r="O22" s="7">
        <v>156</v>
      </c>
      <c r="P22" s="33">
        <f>N22*O22</f>
        <v>162.24</v>
      </c>
      <c r="Q22" s="35"/>
      <c r="R22" s="35"/>
    </row>
    <row r="23" spans="1:20" ht="15.75" x14ac:dyDescent="0.25">
      <c r="A23" s="23">
        <v>4</v>
      </c>
      <c r="B23" s="6" t="s">
        <v>35</v>
      </c>
      <c r="C23" s="25" t="s">
        <v>40</v>
      </c>
      <c r="D23" s="25">
        <v>0.01</v>
      </c>
      <c r="E23" s="25"/>
      <c r="F23" s="25"/>
      <c r="G23" s="25">
        <v>0.06</v>
      </c>
      <c r="H23" s="25"/>
      <c r="I23" s="25"/>
      <c r="J23" s="25"/>
      <c r="K23" s="25"/>
      <c r="L23" s="25"/>
      <c r="M23" s="26">
        <f t="shared" si="0"/>
        <v>6.9999999999999993E-2</v>
      </c>
      <c r="N23" s="26">
        <f>M23*H12</f>
        <v>5.6</v>
      </c>
      <c r="O23" s="7">
        <v>48</v>
      </c>
      <c r="P23" s="33">
        <f t="shared" ref="P23:P29" si="1">N23*O23</f>
        <v>268.79999999999995</v>
      </c>
      <c r="Q23" s="35"/>
      <c r="R23" s="35"/>
    </row>
    <row r="24" spans="1:20" ht="15.75" x14ac:dyDescent="0.25">
      <c r="A24" s="23">
        <v>5</v>
      </c>
      <c r="B24" s="6" t="s">
        <v>232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M24*H12</f>
        <v>0.4</v>
      </c>
      <c r="O24" s="7">
        <v>150</v>
      </c>
      <c r="P24" s="33">
        <f t="shared" si="1"/>
        <v>60</v>
      </c>
      <c r="Q24" s="35"/>
      <c r="R24" s="35"/>
    </row>
    <row r="25" spans="1:20" ht="15.75" x14ac:dyDescent="0.25">
      <c r="A25" s="23">
        <v>6</v>
      </c>
      <c r="B25" s="6" t="s">
        <v>233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M25*H12</f>
        <v>0.4</v>
      </c>
      <c r="O25" s="7">
        <v>34</v>
      </c>
      <c r="P25" s="33">
        <f t="shared" si="1"/>
        <v>13.600000000000001</v>
      </c>
      <c r="Q25" s="35"/>
      <c r="R25" s="35"/>
    </row>
    <row r="26" spans="1:20" ht="15.75" x14ac:dyDescent="0.25">
      <c r="A26" s="23">
        <v>7</v>
      </c>
      <c r="B26" s="6" t="s">
        <v>234</v>
      </c>
      <c r="C26" s="25" t="s">
        <v>40</v>
      </c>
      <c r="D26" s="25">
        <v>3.0000000000000001E-3</v>
      </c>
      <c r="E26" s="25">
        <v>2E-3</v>
      </c>
      <c r="F26" s="25">
        <v>1E-3</v>
      </c>
      <c r="G26" s="25"/>
      <c r="H26" s="25"/>
      <c r="I26" s="25"/>
      <c r="J26" s="25"/>
      <c r="K26" s="25"/>
      <c r="L26" s="25"/>
      <c r="M26" s="26">
        <f t="shared" si="0"/>
        <v>6.0000000000000001E-3</v>
      </c>
      <c r="N26" s="26">
        <f>M26*H12</f>
        <v>0.48</v>
      </c>
      <c r="O26" s="7">
        <v>18</v>
      </c>
      <c r="P26" s="33">
        <f t="shared" si="1"/>
        <v>8.64</v>
      </c>
      <c r="Q26" s="35"/>
      <c r="R26" s="35"/>
    </row>
    <row r="27" spans="1:20" ht="15.75" x14ac:dyDescent="0.25">
      <c r="A27" s="23">
        <v>8</v>
      </c>
      <c r="B27" s="6" t="s">
        <v>235</v>
      </c>
      <c r="C27" s="25" t="s">
        <v>40</v>
      </c>
      <c r="D27" s="25">
        <v>8.9999999999999993E-3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8.9999999999999993E-3</v>
      </c>
      <c r="N27" s="26">
        <f>M27*H12</f>
        <v>0.72</v>
      </c>
      <c r="O27" s="7">
        <v>205</v>
      </c>
      <c r="P27" s="33">
        <f t="shared" si="1"/>
        <v>147.6</v>
      </c>
      <c r="Q27" s="35"/>
      <c r="R27" s="35"/>
    </row>
    <row r="28" spans="1:20" ht="15.75" x14ac:dyDescent="0.25">
      <c r="A28" s="23">
        <v>9</v>
      </c>
      <c r="B28" s="6" t="s">
        <v>92</v>
      </c>
      <c r="C28" s="25" t="s">
        <v>40</v>
      </c>
      <c r="D28" s="25"/>
      <c r="E28" s="25">
        <v>0.05</v>
      </c>
      <c r="F28" s="29"/>
      <c r="G28" s="25"/>
      <c r="H28" s="25"/>
      <c r="I28" s="25"/>
      <c r="J28" s="25"/>
      <c r="K28" s="25"/>
      <c r="L28" s="25"/>
      <c r="M28" s="26">
        <f t="shared" si="0"/>
        <v>0.05</v>
      </c>
      <c r="N28" s="26">
        <f>M28*H12</f>
        <v>4</v>
      </c>
      <c r="O28" s="7">
        <v>56</v>
      </c>
      <c r="P28" s="33">
        <f t="shared" si="1"/>
        <v>224</v>
      </c>
      <c r="Q28" s="35"/>
      <c r="R28" s="35"/>
      <c r="T28" s="40"/>
    </row>
    <row r="29" spans="1:20" ht="15.75" x14ac:dyDescent="0.25">
      <c r="A29" s="23">
        <v>10</v>
      </c>
      <c r="B29" s="6" t="s">
        <v>236</v>
      </c>
      <c r="C29" s="25" t="s">
        <v>40</v>
      </c>
      <c r="D29" s="25"/>
      <c r="E29" s="25">
        <v>5.0000000000000001E-3</v>
      </c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M29*H12</f>
        <v>0.4</v>
      </c>
      <c r="O29" s="7">
        <v>700</v>
      </c>
      <c r="P29" s="33">
        <f t="shared" si="1"/>
        <v>280</v>
      </c>
      <c r="Q29" s="35"/>
      <c r="R29" s="35"/>
    </row>
    <row r="30" spans="1:20" ht="15.75" x14ac:dyDescent="0.25">
      <c r="A30" s="23">
        <v>12</v>
      </c>
      <c r="B30" s="6" t="s">
        <v>118</v>
      </c>
      <c r="C30" s="25" t="s">
        <v>40</v>
      </c>
      <c r="D30" s="25"/>
      <c r="E30" s="25"/>
      <c r="F30" s="25">
        <v>0.1</v>
      </c>
      <c r="G30" s="25"/>
      <c r="H30" s="25"/>
      <c r="I30" s="25"/>
      <c r="J30" s="25"/>
      <c r="K30" s="25"/>
      <c r="L30" s="25"/>
      <c r="M30" s="26">
        <f t="shared" si="0"/>
        <v>0.1</v>
      </c>
      <c r="N30" s="26">
        <f>M30*H12</f>
        <v>8</v>
      </c>
      <c r="O30" s="7">
        <v>42</v>
      </c>
      <c r="P30" s="33">
        <f>O30*N30</f>
        <v>336</v>
      </c>
      <c r="Q30" s="35"/>
      <c r="R30" s="35"/>
    </row>
    <row r="31" spans="1:20" ht="15.75" x14ac:dyDescent="0.25">
      <c r="A31" s="23">
        <v>13</v>
      </c>
      <c r="B31" s="6" t="s">
        <v>190</v>
      </c>
      <c r="C31" s="25" t="s">
        <v>40</v>
      </c>
      <c r="D31" s="25"/>
      <c r="E31" s="25"/>
      <c r="F31" s="25">
        <v>2E-3</v>
      </c>
      <c r="G31" s="25"/>
      <c r="H31" s="25">
        <v>1.4999999999999999E-2</v>
      </c>
      <c r="I31" s="25"/>
      <c r="J31" s="25"/>
      <c r="K31" s="25"/>
      <c r="L31" s="25"/>
      <c r="M31" s="26">
        <f t="shared" si="0"/>
        <v>1.7000000000000001E-2</v>
      </c>
      <c r="N31" s="26">
        <f>M31*H12</f>
        <v>1.36</v>
      </c>
      <c r="O31" s="7">
        <v>76</v>
      </c>
      <c r="P31" s="33">
        <f t="shared" ref="P31:P34" si="2">N31*O31</f>
        <v>103.36000000000001</v>
      </c>
      <c r="Q31" s="35"/>
      <c r="R31" s="35"/>
    </row>
    <row r="32" spans="1:20" ht="15.75" x14ac:dyDescent="0.25">
      <c r="A32" s="23">
        <v>14</v>
      </c>
      <c r="B32" s="6" t="s">
        <v>54</v>
      </c>
      <c r="C32" s="25" t="s">
        <v>40</v>
      </c>
      <c r="D32" s="25"/>
      <c r="E32" s="25"/>
      <c r="F32" s="25">
        <v>1.6E-2</v>
      </c>
      <c r="G32" s="25"/>
      <c r="H32" s="25"/>
      <c r="I32" s="25"/>
      <c r="J32" s="25"/>
      <c r="K32" s="25"/>
      <c r="L32" s="25"/>
      <c r="M32" s="26">
        <f t="shared" si="0"/>
        <v>1.6E-2</v>
      </c>
      <c r="N32" s="26">
        <f>M32*H12</f>
        <v>1.28</v>
      </c>
      <c r="O32" s="7">
        <v>35</v>
      </c>
      <c r="P32" s="33">
        <f t="shared" si="2"/>
        <v>44.800000000000004</v>
      </c>
      <c r="Q32" s="35"/>
      <c r="R32" s="35"/>
    </row>
    <row r="33" spans="1:18" ht="15.75" x14ac:dyDescent="0.25">
      <c r="A33" s="23">
        <v>15</v>
      </c>
      <c r="B33" s="6" t="s">
        <v>237</v>
      </c>
      <c r="C33" s="25" t="s">
        <v>40</v>
      </c>
      <c r="D33" s="25"/>
      <c r="E33" s="25"/>
      <c r="F33" s="25">
        <v>1.6E-2</v>
      </c>
      <c r="G33" s="25"/>
      <c r="H33" s="25"/>
      <c r="I33" s="25"/>
      <c r="J33" s="25"/>
      <c r="K33" s="25"/>
      <c r="L33" s="25"/>
      <c r="M33" s="26">
        <f t="shared" si="0"/>
        <v>1.6E-2</v>
      </c>
      <c r="N33" s="26">
        <f>M33*H12</f>
        <v>1.28</v>
      </c>
      <c r="O33" s="7">
        <v>115</v>
      </c>
      <c r="P33" s="33">
        <f t="shared" si="2"/>
        <v>147.20000000000002</v>
      </c>
      <c r="Q33" s="35"/>
      <c r="R33" s="35"/>
    </row>
    <row r="34" spans="1:18" ht="15.75" x14ac:dyDescent="0.25">
      <c r="A34" s="23">
        <v>16</v>
      </c>
      <c r="B34" s="6" t="s">
        <v>183</v>
      </c>
      <c r="C34" s="25" t="s">
        <v>40</v>
      </c>
      <c r="D34" s="25"/>
      <c r="E34" s="25"/>
      <c r="F34" s="25"/>
      <c r="G34" s="25"/>
      <c r="H34" s="25">
        <v>1E-3</v>
      </c>
      <c r="I34" s="25"/>
      <c r="J34" s="25"/>
      <c r="K34" s="25"/>
      <c r="L34" s="25"/>
      <c r="M34" s="26">
        <f t="shared" si="0"/>
        <v>1E-3</v>
      </c>
      <c r="N34" s="26">
        <f>M34*H12</f>
        <v>0.08</v>
      </c>
      <c r="O34" s="7">
        <v>550</v>
      </c>
      <c r="P34" s="33">
        <f t="shared" si="2"/>
        <v>44</v>
      </c>
      <c r="Q34" s="35"/>
      <c r="R34" s="35"/>
    </row>
    <row r="35" spans="1:18" ht="15.75" x14ac:dyDescent="0.25">
      <c r="A35" s="23">
        <v>17</v>
      </c>
      <c r="B35" s="6" t="s">
        <v>239</v>
      </c>
      <c r="C35" s="25" t="s">
        <v>85</v>
      </c>
      <c r="D35" s="25"/>
      <c r="E35" s="25"/>
      <c r="F35" s="25"/>
      <c r="G35" s="25"/>
      <c r="H35" s="25"/>
      <c r="I35" s="25">
        <v>0.03</v>
      </c>
      <c r="J35" s="25"/>
      <c r="K35" s="25"/>
      <c r="L35" s="25"/>
      <c r="M35" s="26">
        <v>0.03</v>
      </c>
      <c r="N35" s="26">
        <v>80</v>
      </c>
      <c r="O35" s="7">
        <v>15</v>
      </c>
      <c r="P35" s="33">
        <v>1200</v>
      </c>
      <c r="Q35" s="35"/>
      <c r="R35" s="35"/>
    </row>
    <row r="36" spans="1:18" ht="15.75" x14ac:dyDescent="0.25">
      <c r="A36" s="23"/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3"/>
      <c r="Q36" s="35"/>
      <c r="R36" s="35"/>
    </row>
    <row r="37" spans="1:18" ht="15.75" x14ac:dyDescent="0.25">
      <c r="A37" s="23"/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3"/>
      <c r="Q37" s="35"/>
      <c r="R37" s="35"/>
    </row>
    <row r="38" spans="1:18" ht="15.75" x14ac:dyDescent="0.25">
      <c r="A38" s="23"/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3"/>
      <c r="Q38" s="35"/>
      <c r="R38" s="35"/>
    </row>
    <row r="39" spans="1:18" ht="15.75" x14ac:dyDescent="0.25">
      <c r="A39" s="23"/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3"/>
      <c r="Q39" s="35"/>
      <c r="R39" s="35"/>
    </row>
    <row r="40" spans="1:18" ht="15.75" x14ac:dyDescent="0.25">
      <c r="A40" s="23"/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  <c r="Q40" s="35"/>
      <c r="R40" s="35"/>
    </row>
    <row r="41" spans="1:18" ht="15.75" x14ac:dyDescent="0.25">
      <c r="A41" s="23"/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3"/>
      <c r="Q41" s="35"/>
      <c r="R41" s="35"/>
    </row>
    <row r="42" spans="1:18" ht="15.75" x14ac:dyDescent="0.25">
      <c r="A42" s="23"/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38"/>
      <c r="N42" s="38"/>
      <c r="O42" s="25"/>
      <c r="P42" s="39"/>
      <c r="Q42" s="35"/>
      <c r="R42" s="35"/>
    </row>
    <row r="43" spans="1:18" ht="15.75" x14ac:dyDescent="0.25">
      <c r="A43" s="23"/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  <c r="Q43" s="35"/>
      <c r="R43" s="35"/>
    </row>
    <row r="44" spans="1:18" ht="15.75" x14ac:dyDescent="0.25">
      <c r="A44" s="45" t="s">
        <v>70</v>
      </c>
      <c r="B44" s="4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3">
        <f>SUM(P20:P43)</f>
        <v>6761.8400000000011</v>
      </c>
      <c r="Q44" s="35"/>
      <c r="R44" s="35"/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225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4:B44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4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211</v>
      </c>
      <c r="I15" s="15" t="s">
        <v>99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3">
        <v>350</v>
      </c>
      <c r="P18" s="33">
        <f>N18*O18</f>
        <v>6930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3">
        <f>N19*O19</f>
        <v>809.00819999999999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3">
        <f>N20*O20</f>
        <v>110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3">
        <f t="shared" ref="P21:P27" si="1">N21*O21</f>
        <v>205.7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3">
        <f t="shared" si="1"/>
        <v>10.56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3">
        <f t="shared" si="1"/>
        <v>482.779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3">
        <f t="shared" si="1"/>
        <v>175.78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3">
        <f>O30*N30</f>
        <v>330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3">
        <f t="shared" ref="P31:P48" si="2">N31*O31</f>
        <v>126.5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3">
        <f t="shared" si="2"/>
        <v>29.7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3">
        <f t="shared" si="2"/>
        <v>27.5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3">
        <f t="shared" si="2"/>
        <v>180.71899999999999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3">
        <f t="shared" si="2"/>
        <v>990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3">
        <f t="shared" si="2"/>
        <v>990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3">
        <f>O44*N44</f>
        <v>1188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3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37553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29.400680000000001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970.22244000000001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169</v>
      </c>
      <c r="E15" s="15" t="s">
        <v>162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0.02</v>
      </c>
      <c r="N18" s="26">
        <f>M18*H10</f>
        <v>0.66</v>
      </c>
      <c r="O18" s="33">
        <v>350</v>
      </c>
      <c r="P18" s="33">
        <f>N18*O18</f>
        <v>231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1.65</v>
      </c>
      <c r="O19" s="7">
        <v>31.43</v>
      </c>
      <c r="P19" s="33">
        <f>N19*O19</f>
        <v>51.859499999999997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0.02</v>
      </c>
      <c r="E23" s="25"/>
      <c r="F23" s="25">
        <v>0.02</v>
      </c>
      <c r="G23" s="25"/>
      <c r="H23" s="25"/>
      <c r="I23" s="25"/>
      <c r="J23" s="25"/>
      <c r="K23" s="25"/>
      <c r="L23" s="25"/>
      <c r="M23" s="26">
        <f t="shared" si="0"/>
        <v>0.04</v>
      </c>
      <c r="N23" s="26">
        <f>M23*H10</f>
        <v>1.32</v>
      </c>
      <c r="O23" s="7">
        <v>438.89</v>
      </c>
      <c r="P23" s="33">
        <f t="shared" si="1"/>
        <v>579.33479999999997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M25*H10</f>
        <v>0.16500000000000001</v>
      </c>
      <c r="O25" s="7">
        <v>47</v>
      </c>
      <c r="P25" s="33">
        <f t="shared" si="1"/>
        <v>7.7549999999999999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3">
        <f t="shared" ref="P30:P45" si="2">N30*O30</f>
        <v>18.975000000000001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0.05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0.05</v>
      </c>
      <c r="N44" s="26">
        <f>M44*H10</f>
        <v>1.65</v>
      </c>
      <c r="O44" s="25">
        <v>15</v>
      </c>
      <c r="P44" s="33">
        <f t="shared" si="2"/>
        <v>24.75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970.22244000000001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opLeftCell="A3" zoomScale="82" zoomScaleNormal="82" workbookViewId="0">
      <selection activeCell="S18" sqref="S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t="s">
        <v>212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</v>
      </c>
    </row>
    <row r="5" spans="1:18" x14ac:dyDescent="0.25">
      <c r="F5" s="3" t="s">
        <v>213</v>
      </c>
      <c r="G5" t="s">
        <v>5</v>
      </c>
    </row>
    <row r="6" spans="1:18" x14ac:dyDescent="0.25">
      <c r="D6" t="s">
        <v>6</v>
      </c>
      <c r="H6" t="s">
        <v>214</v>
      </c>
    </row>
    <row r="7" spans="1:18" x14ac:dyDescent="0.25">
      <c r="B7" s="4" t="s">
        <v>215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 t="s">
        <v>191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3</v>
      </c>
      <c r="E10" s="6">
        <v>25</v>
      </c>
      <c r="F10" s="6">
        <f>E10*D10</f>
        <v>75</v>
      </c>
      <c r="G10" s="7">
        <f>P45/H10</f>
        <v>21.35</v>
      </c>
      <c r="H10" s="8">
        <v>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64.05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/>
      <c r="E15" s="15"/>
      <c r="F15" s="15"/>
      <c r="G15" s="16" t="s">
        <v>216</v>
      </c>
      <c r="H15" s="16" t="s">
        <v>90</v>
      </c>
      <c r="I15" s="16" t="s">
        <v>217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18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 t="s">
        <v>197</v>
      </c>
      <c r="H17" s="21" t="s">
        <v>187</v>
      </c>
      <c r="I17" s="21" t="s">
        <v>197</v>
      </c>
      <c r="J17" s="21"/>
      <c r="K17" s="21"/>
      <c r="L17" s="21"/>
      <c r="M17" s="21"/>
      <c r="N17" s="21"/>
      <c r="O17" s="21"/>
      <c r="P17" s="32"/>
      <c r="Q17" s="35"/>
      <c r="R17" s="35"/>
    </row>
    <row r="18" spans="1:18" ht="15.75" x14ac:dyDescent="0.25">
      <c r="A18" s="23">
        <v>1</v>
      </c>
      <c r="B18" s="24" t="s">
        <v>218</v>
      </c>
      <c r="C18" s="25" t="s">
        <v>40</v>
      </c>
      <c r="D18" s="26"/>
      <c r="E18" s="26"/>
      <c r="F18" s="25"/>
      <c r="G18" s="26">
        <v>0.05</v>
      </c>
      <c r="H18" s="26"/>
      <c r="I18" s="26"/>
      <c r="J18" s="26"/>
      <c r="K18" s="26"/>
      <c r="L18" s="26"/>
      <c r="M18" s="26">
        <f t="shared" ref="M18:M24" si="0">SUM(D18:L18)</f>
        <v>0.05</v>
      </c>
      <c r="N18" s="26">
        <v>0.1</v>
      </c>
      <c r="O18" s="33">
        <v>350</v>
      </c>
      <c r="P18" s="33">
        <f>N18*O18</f>
        <v>35</v>
      </c>
      <c r="Q18" s="35"/>
      <c r="R18" s="35"/>
    </row>
    <row r="19" spans="1:18" ht="15.75" x14ac:dyDescent="0.25">
      <c r="A19" s="23">
        <v>2</v>
      </c>
      <c r="B19" s="6" t="s">
        <v>217</v>
      </c>
      <c r="C19" s="25" t="s">
        <v>40</v>
      </c>
      <c r="D19" s="25"/>
      <c r="E19" s="25"/>
      <c r="F19" s="25"/>
      <c r="G19" s="25">
        <v>6.0000000000000001E-3</v>
      </c>
      <c r="H19" s="25"/>
      <c r="I19" s="25">
        <v>0.05</v>
      </c>
      <c r="J19" s="25"/>
      <c r="K19" s="25"/>
      <c r="L19" s="25"/>
      <c r="M19" s="26">
        <f t="shared" si="0"/>
        <v>5.6000000000000001E-2</v>
      </c>
      <c r="N19" s="26">
        <v>0.3</v>
      </c>
      <c r="O19" s="7" t="s">
        <v>219</v>
      </c>
      <c r="P19" s="33" t="s">
        <v>220</v>
      </c>
      <c r="Q19" s="35"/>
      <c r="R19" s="35"/>
    </row>
    <row r="20" spans="1:18" ht="15.75" x14ac:dyDescent="0.25">
      <c r="A20" s="23">
        <v>3</v>
      </c>
      <c r="B20" s="6" t="s">
        <v>221</v>
      </c>
      <c r="C20" s="25" t="s">
        <v>40</v>
      </c>
      <c r="D20" s="25"/>
      <c r="E20" s="25"/>
      <c r="F20" s="25"/>
      <c r="G20" s="25">
        <v>6.0000000000000001E-3</v>
      </c>
      <c r="H20" s="25"/>
      <c r="I20" s="25"/>
      <c r="J20" s="25"/>
      <c r="K20" s="25"/>
      <c r="L20" s="25"/>
      <c r="M20" s="26">
        <f t="shared" si="0"/>
        <v>6.0000000000000001E-3</v>
      </c>
      <c r="N20" s="26">
        <v>0.05</v>
      </c>
      <c r="O20" s="7">
        <v>16</v>
      </c>
      <c r="P20" s="33">
        <f>N20*O20</f>
        <v>0.8</v>
      </c>
      <c r="Q20" s="35"/>
      <c r="R20" s="35"/>
    </row>
    <row r="21" spans="1:18" ht="15.75" x14ac:dyDescent="0.25">
      <c r="A21" s="23">
        <v>4</v>
      </c>
      <c r="B21" s="6" t="s">
        <v>222</v>
      </c>
      <c r="C21" s="25" t="s">
        <v>40</v>
      </c>
      <c r="D21" s="25"/>
      <c r="E21" s="25"/>
      <c r="F21" s="25"/>
      <c r="G21" s="25">
        <v>5.0000000000000001E-3</v>
      </c>
      <c r="H21" s="25"/>
      <c r="I21" s="25"/>
      <c r="J21" s="25"/>
      <c r="K21" s="25"/>
      <c r="L21" s="25"/>
      <c r="M21" s="26">
        <f t="shared" si="0"/>
        <v>5.0000000000000001E-3</v>
      </c>
      <c r="N21" s="26">
        <v>0.05</v>
      </c>
      <c r="O21" s="7">
        <v>105</v>
      </c>
      <c r="P21" s="33">
        <f t="shared" ref="P21:P24" si="1">N21*O21</f>
        <v>5.25</v>
      </c>
      <c r="Q21" s="35"/>
      <c r="R21" s="35"/>
    </row>
    <row r="22" spans="1:18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3.0000000000000001E-3</v>
      </c>
      <c r="N22" s="26">
        <v>0.05</v>
      </c>
      <c r="O22" s="7">
        <v>13</v>
      </c>
      <c r="P22" s="33">
        <f t="shared" si="1"/>
        <v>0.65</v>
      </c>
      <c r="Q22" s="35"/>
      <c r="R22" s="35"/>
    </row>
    <row r="23" spans="1:18" ht="15.75" x14ac:dyDescent="0.25">
      <c r="A23" s="23">
        <v>6</v>
      </c>
      <c r="B23" s="6" t="s">
        <v>183</v>
      </c>
      <c r="C23" s="25" t="s">
        <v>40</v>
      </c>
      <c r="D23" s="25"/>
      <c r="E23" s="25"/>
      <c r="F23" s="25"/>
      <c r="G23" s="25"/>
      <c r="H23" s="25">
        <v>1E-3</v>
      </c>
      <c r="I23" s="25"/>
      <c r="J23" s="25"/>
      <c r="K23" s="25"/>
      <c r="L23" s="25"/>
      <c r="M23" s="26">
        <v>1E-3</v>
      </c>
      <c r="N23" s="26">
        <v>0.02</v>
      </c>
      <c r="O23" s="7">
        <v>980</v>
      </c>
      <c r="P23" s="33">
        <f t="shared" si="1"/>
        <v>19.600000000000001</v>
      </c>
      <c r="Q23" s="36"/>
      <c r="R23" s="35"/>
    </row>
    <row r="24" spans="1:18" ht="15.75" x14ac:dyDescent="0.25">
      <c r="A24" s="23">
        <v>7</v>
      </c>
      <c r="B24" s="6" t="s">
        <v>190</v>
      </c>
      <c r="C24" s="25" t="s">
        <v>40</v>
      </c>
      <c r="D24" s="25"/>
      <c r="E24" s="25"/>
      <c r="F24" s="25"/>
      <c r="G24" s="25"/>
      <c r="H24" s="25">
        <v>1.4999999999999999E-2</v>
      </c>
      <c r="I24" s="25"/>
      <c r="J24" s="25"/>
      <c r="K24" s="25"/>
      <c r="L24" s="25"/>
      <c r="M24" s="26">
        <f t="shared" si="0"/>
        <v>1.4999999999999999E-2</v>
      </c>
      <c r="N24" s="26">
        <v>0.05</v>
      </c>
      <c r="O24" s="7">
        <v>55</v>
      </c>
      <c r="P24" s="33">
        <f t="shared" si="1"/>
        <v>2.75</v>
      </c>
      <c r="Q24" s="35"/>
      <c r="R24" s="35"/>
    </row>
    <row r="25" spans="1:18" ht="15.75" x14ac:dyDescent="0.25">
      <c r="A25" s="23">
        <v>11</v>
      </c>
      <c r="B25" s="6"/>
      <c r="C25" s="25"/>
      <c r="D25" s="27"/>
      <c r="E25" s="28"/>
      <c r="F25" s="25"/>
      <c r="G25" s="29"/>
      <c r="H25" s="29"/>
      <c r="I25" s="29"/>
      <c r="J25" s="29"/>
      <c r="K25" s="29"/>
      <c r="L25" s="29"/>
      <c r="M25" s="26"/>
      <c r="N25" s="26"/>
      <c r="O25" s="34"/>
      <c r="P25" s="33"/>
      <c r="Q25" s="35"/>
      <c r="R25" s="35"/>
    </row>
    <row r="26" spans="1:18" ht="15.75" x14ac:dyDescent="0.25">
      <c r="A26" s="23">
        <v>12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3"/>
      <c r="Q26" s="35"/>
      <c r="R26" s="35"/>
    </row>
    <row r="27" spans="1:18" ht="15.75" x14ac:dyDescent="0.25">
      <c r="A27" s="23">
        <v>13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</row>
    <row r="28" spans="1:18" ht="15.75" x14ac:dyDescent="0.25">
      <c r="A28" s="23">
        <v>14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</row>
    <row r="29" spans="1:18" ht="15.75" x14ac:dyDescent="0.25">
      <c r="A29" s="23">
        <v>15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18" ht="15.75" x14ac:dyDescent="0.25">
      <c r="A30" s="23">
        <v>16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18" ht="15.75" x14ac:dyDescent="0.25">
      <c r="A31" s="23">
        <v>17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18" ht="15.75" x14ac:dyDescent="0.25">
      <c r="A32" s="23">
        <v>18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7"/>
    </row>
    <row r="45" spans="1:18" ht="15.75" x14ac:dyDescent="0.25">
      <c r="A45" s="45" t="s">
        <v>70</v>
      </c>
      <c r="B45" s="4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6"/>
      <c r="N45" s="26"/>
      <c r="O45" s="7"/>
      <c r="P45" s="33">
        <f>SUM(P18:P44)</f>
        <v>64.05</v>
      </c>
    </row>
    <row r="46" spans="1:18" ht="15.7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 t="s">
        <v>73</v>
      </c>
      <c r="K47" s="1"/>
      <c r="L47" s="1"/>
      <c r="M47" s="1"/>
      <c r="N47" s="1"/>
      <c r="O47" s="1" t="s">
        <v>191</v>
      </c>
      <c r="P47" s="1"/>
    </row>
    <row r="48" spans="1:18" ht="15.75" x14ac:dyDescent="0.25">
      <c r="B48" s="30" t="s">
        <v>76</v>
      </c>
    </row>
    <row r="52" spans="2:2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5:B45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3">
        <v>350</v>
      </c>
      <c r="P18" s="33">
        <f>N18*O18</f>
        <v>7560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3">
        <f>N19*O19</f>
        <v>665.1096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3">
        <f>N20*O20</f>
        <v>120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3">
        <f t="shared" ref="P21:P27" si="1">N21*O21</f>
        <v>224.4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3">
        <f t="shared" si="1"/>
        <v>11.52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3">
        <f t="shared" si="1"/>
        <v>2106.672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3">
        <f>O30*N30</f>
        <v>288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3">
        <f t="shared" ref="P31:P48" si="2">N31*O31</f>
        <v>138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3">
        <f t="shared" si="2"/>
        <v>32.4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3">
        <f t="shared" si="2"/>
        <v>30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3">
        <f t="shared" si="2"/>
        <v>197.148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3">
        <f t="shared" si="2"/>
        <v>1248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3">
        <f>O44*N44</f>
        <v>1080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3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3">
        <v>350</v>
      </c>
      <c r="P18" s="33">
        <f>N18*O18</f>
        <v>11277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3">
        <f>N19*O19</f>
        <v>920.52539999999999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3">
        <f t="shared" ref="P21:P27" si="1">N21*O21</f>
        <v>413.49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3">
        <f t="shared" si="1"/>
        <v>2356.8393000000001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3">
        <f t="shared" si="1"/>
        <v>420.65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3">
        <f t="shared" si="1"/>
        <v>626.5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3">
        <f t="shared" ref="P30:P45" si="2">N30*O30</f>
        <v>411.7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3">
        <f t="shared" si="2"/>
        <v>64.44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3">
        <f t="shared" si="2"/>
        <v>44.75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3">
        <f t="shared" si="2"/>
        <v>805.5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3">
        <f t="shared" si="2"/>
        <v>805.5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3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6.5" customHeight="1" x14ac:dyDescent="0.25">
      <c r="A15" s="13"/>
      <c r="B15" s="14"/>
      <c r="C15" s="48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3">
        <f>N19*O19</f>
        <v>813.67359999999996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3">
        <f t="shared" si="1"/>
        <v>8.5440000000000005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3">
        <f t="shared" si="1"/>
        <v>1562.4484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3">
        <f t="shared" si="1"/>
        <v>623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3">
        <f t="shared" si="2"/>
        <v>3132.8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3">
        <f t="shared" si="2"/>
        <v>3560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f>M41*H10</f>
        <v>356</v>
      </c>
      <c r="O41" s="25">
        <v>5.5</v>
      </c>
      <c r="P41" s="39">
        <f t="shared" si="2"/>
        <v>1958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3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3">
        <f t="shared" si="1"/>
        <v>1.1160000000000001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3">
        <f t="shared" si="2"/>
        <v>124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/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3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103.5" customHeight="1" x14ac:dyDescent="0.25">
      <c r="A15" s="13"/>
      <c r="B15" s="14"/>
      <c r="C15" s="4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3">
        <f t="shared" ref="P21:P27" si="1">N21*O21</f>
        <v>54.45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3">
        <f t="shared" si="1"/>
        <v>144.83369999999999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3">
        <f t="shared" si="1"/>
        <v>155.1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2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2024-11-28T17:04:43Z</cp:lastPrinted>
  <dcterms:created xsi:type="dcterms:W3CDTF">2019-01-18T12:27:00Z</dcterms:created>
  <dcterms:modified xsi:type="dcterms:W3CDTF">2025-03-09T06:13:07Z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7C1166B091DD495CA56240F66507AB38_12</vt:lpwstr>
  </property>
  <property fmtid="{D5CDD505-2E9C-101B-9397-08002B2CF9AE}" pid="3" name="KSOProductBuildVer">
    <vt:lpwstr>1049-12.2.0.16731</vt:lpwstr>
  </property>
</Properties>
</file>