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 firstSheet="2" activeTab="2"/>
  </bookViews>
  <sheets>
    <sheet name="1 неделя" sheetId="1" r:id="rId1"/>
    <sheet name="2 неделя" sheetId="3" r:id="rId2"/>
    <sheet name="1 нед с эксперт закл" sheetId="4" r:id="rId3"/>
    <sheet name="2 нед с эксперт закл" sheetId="5" r:id="rId4"/>
    <sheet name="Лист1" sheetId="6" r:id="rId5"/>
    <sheet name="с 21,09 по 30,09" sheetId="7" r:id="rId6"/>
    <sheet name="с 21,09 по 30,09 2 нед" sheetId="8" r:id="rId7"/>
    <sheet name="на октябрь на 75р 1 нед" sheetId="9" r:id="rId8"/>
    <sheet name="на октябрь на 75р 2 нед" sheetId="10" r:id="rId9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7" i="4" l="1"/>
  <c r="H127" i="4"/>
  <c r="H17" i="5"/>
  <c r="H18" i="5"/>
  <c r="H19" i="5"/>
  <c r="H158" i="4"/>
  <c r="H157" i="4"/>
  <c r="H156" i="4"/>
  <c r="L155" i="4"/>
  <c r="H155" i="4"/>
  <c r="L53" i="4"/>
  <c r="H54" i="4"/>
  <c r="H53" i="4"/>
  <c r="H130" i="10" l="1"/>
  <c r="H128" i="10"/>
  <c r="H129" i="10"/>
  <c r="H20" i="10"/>
  <c r="H14" i="10"/>
  <c r="H48" i="9"/>
  <c r="L22" i="9" l="1"/>
  <c r="H22" i="9"/>
  <c r="H27" i="9"/>
  <c r="K168" i="10"/>
  <c r="J168" i="10"/>
  <c r="I168" i="10"/>
  <c r="H167" i="10"/>
  <c r="H166" i="10"/>
  <c r="H165" i="10"/>
  <c r="H164" i="10"/>
  <c r="L163" i="10"/>
  <c r="H163" i="10"/>
  <c r="L162" i="10"/>
  <c r="H162" i="10"/>
  <c r="H160" i="10"/>
  <c r="H159" i="10"/>
  <c r="H158" i="10"/>
  <c r="H157" i="10"/>
  <c r="L156" i="10"/>
  <c r="H156" i="10"/>
  <c r="H155" i="10"/>
  <c r="H154" i="10"/>
  <c r="H153" i="10"/>
  <c r="H152" i="10"/>
  <c r="H151" i="10"/>
  <c r="H150" i="10"/>
  <c r="H149" i="10"/>
  <c r="H148" i="10"/>
  <c r="L147" i="10"/>
  <c r="H147" i="10"/>
  <c r="K132" i="10"/>
  <c r="J132" i="10"/>
  <c r="I132" i="10"/>
  <c r="H131" i="10"/>
  <c r="H127" i="10"/>
  <c r="L126" i="10"/>
  <c r="H126" i="10"/>
  <c r="L125" i="10"/>
  <c r="H125" i="10"/>
  <c r="H124" i="10"/>
  <c r="H123" i="10"/>
  <c r="H122" i="10"/>
  <c r="H121" i="10"/>
  <c r="L120" i="10"/>
  <c r="H120" i="10"/>
  <c r="H118" i="10"/>
  <c r="H117" i="10"/>
  <c r="H116" i="10"/>
  <c r="H115" i="10"/>
  <c r="H114" i="10"/>
  <c r="H113" i="10"/>
  <c r="H112" i="10"/>
  <c r="L111" i="10"/>
  <c r="H111" i="10"/>
  <c r="K90" i="10"/>
  <c r="J90" i="10"/>
  <c r="I90" i="10"/>
  <c r="H89" i="10"/>
  <c r="L88" i="10"/>
  <c r="H88" i="10"/>
  <c r="H87" i="10"/>
  <c r="L85" i="10"/>
  <c r="H85" i="10"/>
  <c r="H83" i="10"/>
  <c r="H82" i="10"/>
  <c r="H81" i="10"/>
  <c r="H80" i="10"/>
  <c r="H79" i="10"/>
  <c r="H78" i="10"/>
  <c r="H77" i="10"/>
  <c r="L76" i="10"/>
  <c r="H76" i="10"/>
  <c r="K61" i="10"/>
  <c r="J61" i="10"/>
  <c r="I61" i="10"/>
  <c r="H60" i="10"/>
  <c r="H59" i="10"/>
  <c r="H58" i="10"/>
  <c r="L57" i="10"/>
  <c r="H57" i="10"/>
  <c r="L56" i="10"/>
  <c r="H56" i="10"/>
  <c r="H55" i="10"/>
  <c r="H54" i="10"/>
  <c r="H53" i="10"/>
  <c r="H52" i="10"/>
  <c r="L51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L39" i="10"/>
  <c r="L61" i="10" s="1"/>
  <c r="H39" i="10"/>
  <c r="K21" i="10"/>
  <c r="J21" i="10"/>
  <c r="I21" i="10"/>
  <c r="H19" i="10"/>
  <c r="H18" i="10"/>
  <c r="L17" i="10"/>
  <c r="H17" i="10"/>
  <c r="L16" i="10"/>
  <c r="H16" i="10"/>
  <c r="H13" i="10"/>
  <c r="H12" i="10"/>
  <c r="H11" i="10"/>
  <c r="H10" i="10"/>
  <c r="H9" i="10"/>
  <c r="H8" i="10"/>
  <c r="H7" i="10"/>
  <c r="L6" i="10"/>
  <c r="H6" i="10"/>
  <c r="K157" i="9"/>
  <c r="J157" i="9"/>
  <c r="I157" i="9"/>
  <c r="H156" i="9"/>
  <c r="H155" i="9"/>
  <c r="H154" i="9"/>
  <c r="H153" i="9"/>
  <c r="L152" i="9"/>
  <c r="H152" i="9"/>
  <c r="H150" i="9"/>
  <c r="H149" i="9"/>
  <c r="H148" i="9"/>
  <c r="H147" i="9"/>
  <c r="H145" i="9"/>
  <c r="H144" i="9"/>
  <c r="H143" i="9"/>
  <c r="H142" i="9"/>
  <c r="H141" i="9"/>
  <c r="H140" i="9"/>
  <c r="H139" i="9"/>
  <c r="L138" i="9"/>
  <c r="H138" i="9"/>
  <c r="K129" i="9"/>
  <c r="J129" i="9"/>
  <c r="I129" i="9"/>
  <c r="L128" i="9"/>
  <c r="H128" i="9"/>
  <c r="H127" i="9"/>
  <c r="H126" i="9"/>
  <c r="H125" i="9"/>
  <c r="L124" i="9"/>
  <c r="H124" i="9"/>
  <c r="L123" i="9"/>
  <c r="H123" i="9"/>
  <c r="H121" i="9"/>
  <c r="H120" i="9"/>
  <c r="H119" i="9"/>
  <c r="H118" i="9"/>
  <c r="L117" i="9"/>
  <c r="H117" i="9"/>
  <c r="H115" i="9"/>
  <c r="H114" i="9"/>
  <c r="H113" i="9"/>
  <c r="H112" i="9"/>
  <c r="H111" i="9"/>
  <c r="H110" i="9"/>
  <c r="H109" i="9"/>
  <c r="H108" i="9"/>
  <c r="L107" i="9"/>
  <c r="H107" i="9"/>
  <c r="K97" i="9"/>
  <c r="J97" i="9"/>
  <c r="I97" i="9"/>
  <c r="H96" i="9"/>
  <c r="H95" i="9"/>
  <c r="L93" i="9"/>
  <c r="H93" i="9"/>
  <c r="L92" i="9"/>
  <c r="H92" i="9"/>
  <c r="H91" i="9"/>
  <c r="H90" i="9"/>
  <c r="H89" i="9"/>
  <c r="H88" i="9"/>
  <c r="L87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L74" i="9"/>
  <c r="H74" i="9"/>
  <c r="K58" i="9"/>
  <c r="J58" i="9"/>
  <c r="I58" i="9"/>
  <c r="H56" i="9"/>
  <c r="H55" i="9"/>
  <c r="H54" i="9"/>
  <c r="L53" i="9"/>
  <c r="H53" i="9"/>
  <c r="L52" i="9"/>
  <c r="H52" i="9"/>
  <c r="L50" i="9"/>
  <c r="H50" i="9"/>
  <c r="H49" i="9"/>
  <c r="H47" i="9"/>
  <c r="H46" i="9"/>
  <c r="H45" i="9"/>
  <c r="H44" i="9"/>
  <c r="H43" i="9"/>
  <c r="H42" i="9"/>
  <c r="H41" i="9"/>
  <c r="L40" i="9"/>
  <c r="L58" i="9" s="1"/>
  <c r="H40" i="9"/>
  <c r="K28" i="9"/>
  <c r="J28" i="9"/>
  <c r="I28" i="9"/>
  <c r="L26" i="9"/>
  <c r="H26" i="9"/>
  <c r="H25" i="9"/>
  <c r="L23" i="9"/>
  <c r="H23" i="9"/>
  <c r="H20" i="9"/>
  <c r="H19" i="9"/>
  <c r="H18" i="9"/>
  <c r="L17" i="9"/>
  <c r="H17" i="9"/>
  <c r="H15" i="9"/>
  <c r="H14" i="9"/>
  <c r="H13" i="9"/>
  <c r="H12" i="9"/>
  <c r="H11" i="9"/>
  <c r="H10" i="9"/>
  <c r="H9" i="9"/>
  <c r="H8" i="9"/>
  <c r="L7" i="9"/>
  <c r="H7" i="9"/>
  <c r="H28" i="9" l="1"/>
  <c r="L21" i="10"/>
  <c r="H132" i="10"/>
  <c r="L97" i="9"/>
  <c r="L168" i="10"/>
  <c r="H61" i="10"/>
  <c r="H90" i="10"/>
  <c r="L132" i="10"/>
  <c r="L169" i="10" s="1"/>
  <c r="L170" i="10" s="1"/>
  <c r="L90" i="10"/>
  <c r="H21" i="10"/>
  <c r="H168" i="10"/>
  <c r="H157" i="9"/>
  <c r="J158" i="9"/>
  <c r="J159" i="9" s="1"/>
  <c r="H58" i="9"/>
  <c r="L129" i="9"/>
  <c r="H97" i="9"/>
  <c r="L28" i="9"/>
  <c r="I158" i="9"/>
  <c r="I159" i="9" s="1"/>
  <c r="K158" i="9"/>
  <c r="K159" i="9" s="1"/>
  <c r="H129" i="9"/>
  <c r="L157" i="9"/>
  <c r="L158" i="9" s="1"/>
  <c r="L159" i="9" s="1"/>
  <c r="H130" i="8"/>
  <c r="H131" i="8"/>
  <c r="H90" i="8"/>
  <c r="H82" i="8"/>
  <c r="H54" i="8"/>
  <c r="H55" i="8"/>
  <c r="H59" i="8"/>
  <c r="H60" i="8"/>
  <c r="H20" i="8"/>
  <c r="H157" i="7"/>
  <c r="H121" i="7"/>
  <c r="H151" i="7"/>
  <c r="H128" i="7"/>
  <c r="H96" i="7"/>
  <c r="H91" i="7"/>
  <c r="K169" i="8"/>
  <c r="J169" i="8"/>
  <c r="I169" i="8"/>
  <c r="H168" i="8"/>
  <c r="H167" i="8"/>
  <c r="H166" i="8"/>
  <c r="H165" i="8"/>
  <c r="L164" i="8"/>
  <c r="H164" i="8"/>
  <c r="L163" i="8"/>
  <c r="H163" i="8"/>
  <c r="H161" i="8"/>
  <c r="H160" i="8"/>
  <c r="H159" i="8"/>
  <c r="H158" i="8"/>
  <c r="L157" i="8"/>
  <c r="H157" i="8"/>
  <c r="H156" i="8"/>
  <c r="H155" i="8"/>
  <c r="H154" i="8"/>
  <c r="H153" i="8"/>
  <c r="H152" i="8"/>
  <c r="H151" i="8"/>
  <c r="H150" i="8"/>
  <c r="H149" i="8"/>
  <c r="L148" i="8"/>
  <c r="H148" i="8"/>
  <c r="K133" i="8"/>
  <c r="J133" i="8"/>
  <c r="I133" i="8"/>
  <c r="H132" i="8"/>
  <c r="H129" i="8"/>
  <c r="L128" i="8"/>
  <c r="H128" i="8"/>
  <c r="L127" i="8"/>
  <c r="H127" i="8"/>
  <c r="H126" i="8"/>
  <c r="H125" i="8"/>
  <c r="H124" i="8"/>
  <c r="H123" i="8"/>
  <c r="L122" i="8"/>
  <c r="H122" i="8"/>
  <c r="H120" i="8"/>
  <c r="H119" i="8"/>
  <c r="H118" i="8"/>
  <c r="H117" i="8"/>
  <c r="H116" i="8"/>
  <c r="H115" i="8"/>
  <c r="H114" i="8"/>
  <c r="L113" i="8"/>
  <c r="H113" i="8"/>
  <c r="K92" i="8"/>
  <c r="J92" i="8"/>
  <c r="I92" i="8"/>
  <c r="H91" i="8"/>
  <c r="L89" i="8"/>
  <c r="H89" i="8"/>
  <c r="H88" i="8"/>
  <c r="L86" i="8"/>
  <c r="H86" i="8"/>
  <c r="H84" i="8"/>
  <c r="H83" i="8"/>
  <c r="H81" i="8"/>
  <c r="H80" i="8"/>
  <c r="H79" i="8"/>
  <c r="H78" i="8"/>
  <c r="L77" i="8"/>
  <c r="H77" i="8"/>
  <c r="H92" i="8" s="1"/>
  <c r="K62" i="8"/>
  <c r="J62" i="8"/>
  <c r="I62" i="8"/>
  <c r="H61" i="8"/>
  <c r="H58" i="8"/>
  <c r="L57" i="8"/>
  <c r="H57" i="8"/>
  <c r="L56" i="8"/>
  <c r="H56" i="8"/>
  <c r="H53" i="8"/>
  <c r="H52" i="8"/>
  <c r="L51" i="8"/>
  <c r="H51" i="8"/>
  <c r="H50" i="8"/>
  <c r="H49" i="8"/>
  <c r="H48" i="8"/>
  <c r="H47" i="8"/>
  <c r="H46" i="8"/>
  <c r="H45" i="8"/>
  <c r="H44" i="8"/>
  <c r="H43" i="8"/>
  <c r="H42" i="8"/>
  <c r="H41" i="8"/>
  <c r="H40" i="8"/>
  <c r="L39" i="8"/>
  <c r="H39" i="8"/>
  <c r="K21" i="8"/>
  <c r="J21" i="8"/>
  <c r="I21" i="8"/>
  <c r="H19" i="8"/>
  <c r="H18" i="8"/>
  <c r="L17" i="8"/>
  <c r="H17" i="8"/>
  <c r="L16" i="8"/>
  <c r="H16" i="8"/>
  <c r="H14" i="8"/>
  <c r="H13" i="8"/>
  <c r="H12" i="8"/>
  <c r="H11" i="8"/>
  <c r="H10" i="8"/>
  <c r="H9" i="8"/>
  <c r="H8" i="8"/>
  <c r="H7" i="8"/>
  <c r="L6" i="8"/>
  <c r="H6" i="8"/>
  <c r="K159" i="7"/>
  <c r="J159" i="7"/>
  <c r="I159" i="7"/>
  <c r="H158" i="7"/>
  <c r="H156" i="7"/>
  <c r="H155" i="7"/>
  <c r="H154" i="7"/>
  <c r="L153" i="7"/>
  <c r="H153" i="7"/>
  <c r="H150" i="7"/>
  <c r="H149" i="7"/>
  <c r="H148" i="7"/>
  <c r="H146" i="7"/>
  <c r="H145" i="7"/>
  <c r="H144" i="7"/>
  <c r="H143" i="7"/>
  <c r="H142" i="7"/>
  <c r="H141" i="7"/>
  <c r="H140" i="7"/>
  <c r="L139" i="7"/>
  <c r="L159" i="7" s="1"/>
  <c r="H139" i="7"/>
  <c r="K130" i="7"/>
  <c r="J130" i="7"/>
  <c r="I130" i="7"/>
  <c r="L129" i="7"/>
  <c r="H129" i="7"/>
  <c r="H127" i="7"/>
  <c r="H126" i="7"/>
  <c r="H125" i="7"/>
  <c r="L124" i="7"/>
  <c r="H124" i="7"/>
  <c r="L123" i="7"/>
  <c r="H123" i="7"/>
  <c r="H120" i="7"/>
  <c r="H119" i="7"/>
  <c r="H118" i="7"/>
  <c r="L117" i="7"/>
  <c r="H117" i="7"/>
  <c r="H115" i="7"/>
  <c r="H114" i="7"/>
  <c r="H113" i="7"/>
  <c r="H112" i="7"/>
  <c r="H111" i="7"/>
  <c r="H110" i="7"/>
  <c r="H109" i="7"/>
  <c r="H108" i="7"/>
  <c r="L107" i="7"/>
  <c r="H107" i="7"/>
  <c r="K97" i="7"/>
  <c r="J97" i="7"/>
  <c r="I97" i="7"/>
  <c r="H95" i="7"/>
  <c r="L93" i="7"/>
  <c r="H93" i="7"/>
  <c r="L92" i="7"/>
  <c r="H92" i="7"/>
  <c r="H90" i="7"/>
  <c r="H89" i="7"/>
  <c r="H88" i="7"/>
  <c r="L87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L74" i="7"/>
  <c r="H74" i="7"/>
  <c r="K58" i="7"/>
  <c r="J58" i="7"/>
  <c r="I58" i="7"/>
  <c r="H56" i="7"/>
  <c r="H55" i="7"/>
  <c r="H54" i="7"/>
  <c r="L53" i="7"/>
  <c r="H53" i="7"/>
  <c r="L52" i="7"/>
  <c r="H52" i="7"/>
  <c r="L50" i="7"/>
  <c r="H50" i="7"/>
  <c r="H49" i="7"/>
  <c r="H48" i="7"/>
  <c r="H47" i="7"/>
  <c r="H46" i="7"/>
  <c r="H45" i="7"/>
  <c r="H44" i="7"/>
  <c r="H43" i="7"/>
  <c r="H42" i="7"/>
  <c r="L41" i="7"/>
  <c r="H41" i="7"/>
  <c r="K29" i="7"/>
  <c r="J29" i="7"/>
  <c r="I29" i="7"/>
  <c r="L28" i="7"/>
  <c r="L27" i="7"/>
  <c r="H27" i="7"/>
  <c r="H26" i="7"/>
  <c r="L24" i="7"/>
  <c r="H24" i="7"/>
  <c r="L22" i="7"/>
  <c r="H22" i="7"/>
  <c r="H20" i="7"/>
  <c r="H19" i="7"/>
  <c r="H18" i="7"/>
  <c r="L17" i="7"/>
  <c r="H17" i="7"/>
  <c r="H15" i="7"/>
  <c r="H14" i="7"/>
  <c r="H13" i="7"/>
  <c r="H12" i="7"/>
  <c r="H11" i="7"/>
  <c r="H10" i="7"/>
  <c r="H9" i="7"/>
  <c r="H8" i="7"/>
  <c r="L7" i="7"/>
  <c r="H7" i="7"/>
  <c r="L29" i="7" l="1"/>
  <c r="L97" i="7"/>
  <c r="H133" i="8"/>
  <c r="H62" i="8"/>
  <c r="L133" i="8"/>
  <c r="L58" i="7"/>
  <c r="L62" i="8"/>
  <c r="H169" i="10"/>
  <c r="H170" i="10" s="1"/>
  <c r="H158" i="9"/>
  <c r="H159" i="9" s="1"/>
  <c r="L169" i="8"/>
  <c r="L170" i="8" s="1"/>
  <c r="L171" i="8" s="1"/>
  <c r="L92" i="8"/>
  <c r="H169" i="8"/>
  <c r="H21" i="8"/>
  <c r="L21" i="8"/>
  <c r="L130" i="7"/>
  <c r="H29" i="7"/>
  <c r="J160" i="7"/>
  <c r="J161" i="7" s="1"/>
  <c r="I160" i="7"/>
  <c r="I161" i="7" s="1"/>
  <c r="K160" i="7"/>
  <c r="K161" i="7" s="1"/>
  <c r="H130" i="7"/>
  <c r="H58" i="7"/>
  <c r="H97" i="7"/>
  <c r="H159" i="7"/>
  <c r="L160" i="7"/>
  <c r="L161" i="7" s="1"/>
  <c r="H126" i="5"/>
  <c r="H113" i="5"/>
  <c r="L113" i="5"/>
  <c r="H114" i="5"/>
  <c r="H115" i="5"/>
  <c r="H116" i="5"/>
  <c r="H117" i="5"/>
  <c r="H118" i="5"/>
  <c r="H119" i="5"/>
  <c r="H120" i="5"/>
  <c r="H122" i="5"/>
  <c r="L122" i="5"/>
  <c r="H160" i="7" l="1"/>
  <c r="H161" i="7" s="1"/>
  <c r="K92" i="5"/>
  <c r="J92" i="5"/>
  <c r="I92" i="5"/>
  <c r="L91" i="5"/>
  <c r="H91" i="5"/>
  <c r="L90" i="5"/>
  <c r="H90" i="5"/>
  <c r="H89" i="5"/>
  <c r="L87" i="5"/>
  <c r="H87" i="5"/>
  <c r="L85" i="5"/>
  <c r="H85" i="5"/>
  <c r="H84" i="5"/>
  <c r="H83" i="5"/>
  <c r="H82" i="5"/>
  <c r="H81" i="5"/>
  <c r="H80" i="5"/>
  <c r="L79" i="5"/>
  <c r="H79" i="5"/>
  <c r="H62" i="5"/>
  <c r="H63" i="5"/>
  <c r="H55" i="5"/>
  <c r="H54" i="5"/>
  <c r="H51" i="5"/>
  <c r="H50" i="5"/>
  <c r="H49" i="5"/>
  <c r="H48" i="5"/>
  <c r="H47" i="5"/>
  <c r="H46" i="5"/>
  <c r="H45" i="5"/>
  <c r="H44" i="5"/>
  <c r="H43" i="5"/>
  <c r="H42" i="5"/>
  <c r="K64" i="5"/>
  <c r="J64" i="5"/>
  <c r="I64" i="5"/>
  <c r="H61" i="5"/>
  <c r="L60" i="5"/>
  <c r="H60" i="5"/>
  <c r="L59" i="5"/>
  <c r="H59" i="5"/>
  <c r="H56" i="5"/>
  <c r="L53" i="5"/>
  <c r="H53" i="5"/>
  <c r="H41" i="5"/>
  <c r="L40" i="5"/>
  <c r="H40" i="5"/>
  <c r="K22" i="5"/>
  <c r="J22" i="5"/>
  <c r="I22" i="5"/>
  <c r="L16" i="5"/>
  <c r="H16" i="5"/>
  <c r="L14" i="5"/>
  <c r="H14" i="5"/>
  <c r="H13" i="5"/>
  <c r="H12" i="5"/>
  <c r="H11" i="5"/>
  <c r="H10" i="5"/>
  <c r="H9" i="5"/>
  <c r="H8" i="5"/>
  <c r="H7" i="5"/>
  <c r="L6" i="5"/>
  <c r="H6" i="5"/>
  <c r="L22" i="5" l="1"/>
  <c r="L64" i="5"/>
  <c r="L92" i="5"/>
  <c r="H22" i="5"/>
  <c r="H92" i="5"/>
  <c r="H64" i="5"/>
  <c r="H147" i="4"/>
  <c r="H146" i="4"/>
  <c r="H145" i="4"/>
  <c r="H144" i="4"/>
  <c r="H143" i="4"/>
  <c r="H142" i="4"/>
  <c r="L93" i="4"/>
  <c r="H22" i="4" l="1"/>
  <c r="H123" i="4"/>
  <c r="H117" i="4"/>
  <c r="H116" i="4"/>
  <c r="H115" i="4"/>
  <c r="H114" i="4"/>
  <c r="H113" i="4"/>
  <c r="H158" i="5"/>
  <c r="H157" i="5"/>
  <c r="H123" i="5"/>
  <c r="H124" i="5"/>
  <c r="H125" i="5"/>
  <c r="H150" i="4"/>
  <c r="H86" i="4"/>
  <c r="H85" i="4"/>
  <c r="H84" i="4"/>
  <c r="H83" i="4"/>
  <c r="H82" i="4"/>
  <c r="H81" i="4"/>
  <c r="H80" i="4"/>
  <c r="H79" i="4"/>
  <c r="H78" i="4"/>
  <c r="H77" i="4"/>
  <c r="H76" i="4"/>
  <c r="L17" i="4" l="1"/>
  <c r="H20" i="4"/>
  <c r="H19" i="4"/>
  <c r="H18" i="4"/>
  <c r="H17" i="4"/>
  <c r="K170" i="5"/>
  <c r="J170" i="5"/>
  <c r="I170" i="5"/>
  <c r="L169" i="5"/>
  <c r="H169" i="5"/>
  <c r="H168" i="5"/>
  <c r="H167" i="5"/>
  <c r="H166" i="5"/>
  <c r="L165" i="5"/>
  <c r="H165" i="5"/>
  <c r="L164" i="5"/>
  <c r="H164" i="5"/>
  <c r="L162" i="5"/>
  <c r="H162" i="5"/>
  <c r="H159" i="5"/>
  <c r="L156" i="5"/>
  <c r="H156" i="5"/>
  <c r="H155" i="5"/>
  <c r="H154" i="5"/>
  <c r="H153" i="5"/>
  <c r="H152" i="5"/>
  <c r="H151" i="5"/>
  <c r="H150" i="5"/>
  <c r="H149" i="5"/>
  <c r="H148" i="5"/>
  <c r="L147" i="5"/>
  <c r="H147" i="5"/>
  <c r="K132" i="5"/>
  <c r="J132" i="5"/>
  <c r="I132" i="5"/>
  <c r="H131" i="5"/>
  <c r="H130" i="5"/>
  <c r="H129" i="5"/>
  <c r="L128" i="5"/>
  <c r="H128" i="5"/>
  <c r="L127" i="5"/>
  <c r="H127" i="5"/>
  <c r="K160" i="4"/>
  <c r="J160" i="4"/>
  <c r="I160" i="4"/>
  <c r="H159" i="4"/>
  <c r="L154" i="4"/>
  <c r="H154" i="4"/>
  <c r="L152" i="4"/>
  <c r="H152" i="4"/>
  <c r="H151" i="4"/>
  <c r="H149" i="4"/>
  <c r="H141" i="4"/>
  <c r="L140" i="4"/>
  <c r="H140" i="4"/>
  <c r="K131" i="4"/>
  <c r="J131" i="4"/>
  <c r="I131" i="4"/>
  <c r="L130" i="4"/>
  <c r="H130" i="4"/>
  <c r="H128" i="4"/>
  <c r="L125" i="4"/>
  <c r="H125" i="4"/>
  <c r="L123" i="4"/>
  <c r="H122" i="4"/>
  <c r="H121" i="4"/>
  <c r="H120" i="4"/>
  <c r="L119" i="4"/>
  <c r="H119" i="4"/>
  <c r="H112" i="4"/>
  <c r="H111" i="4"/>
  <c r="H110" i="4"/>
  <c r="L109" i="4"/>
  <c r="H109" i="4"/>
  <c r="K99" i="4"/>
  <c r="J99" i="4"/>
  <c r="I99" i="4"/>
  <c r="H97" i="4"/>
  <c r="L95" i="4"/>
  <c r="H95" i="4"/>
  <c r="L94" i="4"/>
  <c r="H94" i="4"/>
  <c r="H92" i="4"/>
  <c r="H91" i="4"/>
  <c r="H90" i="4"/>
  <c r="L89" i="4"/>
  <c r="H89" i="4"/>
  <c r="H75" i="4"/>
  <c r="L74" i="4"/>
  <c r="H74" i="4"/>
  <c r="K58" i="4"/>
  <c r="J58" i="4"/>
  <c r="I58" i="4"/>
  <c r="L52" i="4"/>
  <c r="H52" i="4"/>
  <c r="L50" i="4"/>
  <c r="H50" i="4"/>
  <c r="H49" i="4"/>
  <c r="H48" i="4"/>
  <c r="H47" i="4"/>
  <c r="H46" i="4"/>
  <c r="H45" i="4"/>
  <c r="H44" i="4"/>
  <c r="H43" i="4"/>
  <c r="H42" i="4"/>
  <c r="L41" i="4"/>
  <c r="H41" i="4"/>
  <c r="K29" i="4"/>
  <c r="K161" i="4" s="1"/>
  <c r="K162" i="4" s="1"/>
  <c r="J29" i="4"/>
  <c r="I29" i="4"/>
  <c r="I161" i="4" s="1"/>
  <c r="I162" i="4" s="1"/>
  <c r="L28" i="4"/>
  <c r="L27" i="4"/>
  <c r="H27" i="4"/>
  <c r="H26" i="4"/>
  <c r="L24" i="4"/>
  <c r="H24" i="4"/>
  <c r="L22" i="4"/>
  <c r="H15" i="4"/>
  <c r="H14" i="4"/>
  <c r="H13" i="4"/>
  <c r="H12" i="4"/>
  <c r="H11" i="4"/>
  <c r="H10" i="4"/>
  <c r="H9" i="4"/>
  <c r="H8" i="4"/>
  <c r="L7" i="4"/>
  <c r="H7" i="4"/>
  <c r="L29" i="4" l="1"/>
  <c r="L58" i="4"/>
  <c r="L160" i="4"/>
  <c r="J161" i="4"/>
  <c r="J162" i="4" s="1"/>
  <c r="L99" i="4"/>
  <c r="L131" i="4"/>
  <c r="L170" i="5"/>
  <c r="L132" i="5"/>
  <c r="H170" i="5"/>
  <c r="H132" i="5"/>
  <c r="H160" i="4"/>
  <c r="H131" i="4"/>
  <c r="H99" i="4"/>
  <c r="H58" i="4"/>
  <c r="H29" i="4"/>
  <c r="L161" i="4"/>
  <c r="L162" i="4" s="1"/>
  <c r="H148" i="1"/>
  <c r="H147" i="1"/>
  <c r="H146" i="1"/>
  <c r="H145" i="1"/>
  <c r="H144" i="1"/>
  <c r="H143" i="1"/>
  <c r="H142" i="1"/>
  <c r="H141" i="1"/>
  <c r="L140" i="1"/>
  <c r="H140" i="1"/>
  <c r="L171" i="5" l="1"/>
  <c r="L172" i="5" s="1"/>
  <c r="H161" i="4"/>
  <c r="H162" i="4" s="1"/>
  <c r="H54" i="3"/>
  <c r="H53" i="3"/>
  <c r="H52" i="3"/>
  <c r="L51" i="3"/>
  <c r="H51" i="3"/>
  <c r="H157" i="1"/>
  <c r="H156" i="1"/>
  <c r="H155" i="1"/>
  <c r="L154" i="1"/>
  <c r="H154" i="1"/>
  <c r="H54" i="1"/>
  <c r="H55" i="1"/>
  <c r="H7" i="3" l="1"/>
  <c r="H160" i="3" l="1"/>
  <c r="H87" i="1"/>
  <c r="L124" i="3"/>
  <c r="H124" i="3"/>
  <c r="L95" i="3"/>
  <c r="H95" i="3"/>
  <c r="L50" i="3"/>
  <c r="H50" i="3"/>
  <c r="L17" i="3"/>
  <c r="H17" i="3"/>
  <c r="L153" i="1"/>
  <c r="H153" i="1"/>
  <c r="L125" i="1"/>
  <c r="H125" i="1"/>
  <c r="L94" i="1"/>
  <c r="H94" i="1"/>
  <c r="H16" i="3"/>
  <c r="L14" i="3"/>
  <c r="H14" i="3"/>
  <c r="H127" i="3"/>
  <c r="L125" i="3"/>
  <c r="H125" i="3"/>
  <c r="H97" i="1"/>
  <c r="L95" i="1"/>
  <c r="H95" i="1"/>
  <c r="H56" i="1"/>
  <c r="L53" i="1"/>
  <c r="H53" i="1"/>
  <c r="H152" i="3" l="1"/>
  <c r="H99" i="3" l="1"/>
  <c r="H55" i="3"/>
  <c r="K170" i="3" l="1"/>
  <c r="J170" i="3"/>
  <c r="I170" i="3"/>
  <c r="L165" i="3"/>
  <c r="H166" i="3"/>
  <c r="L156" i="3"/>
  <c r="H161" i="3"/>
  <c r="H159" i="3"/>
  <c r="H158" i="3"/>
  <c r="H157" i="3"/>
  <c r="L147" i="3"/>
  <c r="L169" i="3"/>
  <c r="H169" i="3"/>
  <c r="L164" i="3"/>
  <c r="H164" i="3"/>
  <c r="H163" i="3"/>
  <c r="L162" i="3"/>
  <c r="H162" i="3"/>
  <c r="L112" i="3"/>
  <c r="K129" i="3"/>
  <c r="J129" i="3"/>
  <c r="I129" i="3"/>
  <c r="L118" i="3"/>
  <c r="L128" i="3"/>
  <c r="H128" i="3"/>
  <c r="H123" i="3"/>
  <c r="L122" i="3"/>
  <c r="H122" i="3"/>
  <c r="L96" i="3"/>
  <c r="K100" i="3"/>
  <c r="J100" i="3"/>
  <c r="I100" i="3"/>
  <c r="K56" i="3"/>
  <c r="J56" i="3"/>
  <c r="I56" i="3"/>
  <c r="L89" i="3"/>
  <c r="H90" i="3"/>
  <c r="H91" i="3"/>
  <c r="H92" i="3"/>
  <c r="L76" i="3"/>
  <c r="H77" i="3"/>
  <c r="H78" i="3"/>
  <c r="H79" i="3"/>
  <c r="H80" i="3"/>
  <c r="H81" i="3"/>
  <c r="H82" i="3"/>
  <c r="H88" i="3"/>
  <c r="H86" i="3"/>
  <c r="L40" i="3"/>
  <c r="H49" i="3"/>
  <c r="L48" i="3"/>
  <c r="H48" i="3"/>
  <c r="L170" i="3" l="1"/>
  <c r="L129" i="3"/>
  <c r="L56" i="3"/>
  <c r="L18" i="3"/>
  <c r="H18" i="3"/>
  <c r="K19" i="3"/>
  <c r="J19" i="3"/>
  <c r="I19" i="3"/>
  <c r="H13" i="3"/>
  <c r="L12" i="3"/>
  <c r="H12" i="3"/>
  <c r="H11" i="3"/>
  <c r="H10" i="3"/>
  <c r="H9" i="3"/>
  <c r="H8" i="3"/>
  <c r="L6" i="3"/>
  <c r="H6" i="3"/>
  <c r="H158" i="1"/>
  <c r="K159" i="1"/>
  <c r="J159" i="1"/>
  <c r="I159" i="1"/>
  <c r="H152" i="1"/>
  <c r="L151" i="1"/>
  <c r="H151" i="1"/>
  <c r="K131" i="1"/>
  <c r="J131" i="1"/>
  <c r="I131" i="1"/>
  <c r="H127" i="1"/>
  <c r="L126" i="1"/>
  <c r="K99" i="1"/>
  <c r="J99" i="1"/>
  <c r="I99" i="1"/>
  <c r="H124" i="1"/>
  <c r="L123" i="1"/>
  <c r="H123" i="1"/>
  <c r="L119" i="1"/>
  <c r="H120" i="1"/>
  <c r="L109" i="1"/>
  <c r="H112" i="1"/>
  <c r="H111" i="1"/>
  <c r="L89" i="1"/>
  <c r="L74" i="1"/>
  <c r="H85" i="1"/>
  <c r="H79" i="1"/>
  <c r="H80" i="1"/>
  <c r="H84" i="1"/>
  <c r="K29" i="1"/>
  <c r="J29" i="1"/>
  <c r="I29" i="1"/>
  <c r="K58" i="1"/>
  <c r="J58" i="1"/>
  <c r="I58" i="1"/>
  <c r="H57" i="1"/>
  <c r="L52" i="1"/>
  <c r="H52" i="1"/>
  <c r="H51" i="1"/>
  <c r="L50" i="1"/>
  <c r="H50" i="1"/>
  <c r="L41" i="1"/>
  <c r="L24" i="1"/>
  <c r="L22" i="1"/>
  <c r="H8" i="1"/>
  <c r="H22" i="1"/>
  <c r="L16" i="1"/>
  <c r="H17" i="1"/>
  <c r="H18" i="1"/>
  <c r="H19" i="1"/>
  <c r="H20" i="1"/>
  <c r="H21" i="1"/>
  <c r="H15" i="1"/>
  <c r="H14" i="1"/>
  <c r="H13" i="1"/>
  <c r="L7" i="1"/>
  <c r="H12" i="1"/>
  <c r="H11" i="1"/>
  <c r="H10" i="1"/>
  <c r="H19" i="3" l="1"/>
  <c r="L19" i="3"/>
  <c r="K160" i="1"/>
  <c r="K161" i="1" s="1"/>
  <c r="I160" i="1"/>
  <c r="I161" i="1" s="1"/>
  <c r="J160" i="1"/>
  <c r="J161" i="1" s="1"/>
  <c r="L58" i="1"/>
  <c r="H86" i="1"/>
  <c r="H82" i="1"/>
  <c r="H75" i="1"/>
  <c r="H110" i="1"/>
  <c r="H113" i="1"/>
  <c r="H92" i="1"/>
  <c r="H90" i="1"/>
  <c r="H91" i="1"/>
  <c r="H89" i="1"/>
  <c r="H116" i="3" l="1"/>
  <c r="H117" i="3"/>
  <c r="H114" i="3"/>
  <c r="H113" i="3"/>
  <c r="H115" i="3"/>
  <c r="H112" i="3"/>
  <c r="L100" i="3" l="1"/>
  <c r="L171" i="3" s="1"/>
  <c r="L172" i="3" s="1"/>
  <c r="L159" i="1"/>
  <c r="L160" i="1" s="1"/>
  <c r="L161" i="1" s="1"/>
  <c r="L130" i="1"/>
  <c r="L131" i="1" s="1"/>
  <c r="L98" i="1"/>
  <c r="L28" i="1"/>
  <c r="L27" i="1"/>
  <c r="H156" i="3"/>
  <c r="H130" i="1"/>
  <c r="H28" i="1"/>
  <c r="H98" i="1"/>
  <c r="H150" i="1"/>
  <c r="H149" i="1"/>
  <c r="H122" i="1"/>
  <c r="H121" i="1"/>
  <c r="H119" i="1"/>
  <c r="H93" i="3"/>
  <c r="H94" i="3"/>
  <c r="H89" i="3"/>
  <c r="H121" i="3"/>
  <c r="H119" i="3"/>
  <c r="H120" i="3"/>
  <c r="H118" i="3"/>
  <c r="H129" i="3" l="1"/>
  <c r="H159" i="1"/>
  <c r="L99" i="1"/>
  <c r="L29" i="1"/>
  <c r="H76" i="3"/>
  <c r="H23" i="1" l="1"/>
  <c r="H147" i="3" l="1"/>
  <c r="H98" i="3" l="1"/>
  <c r="H96" i="3"/>
  <c r="H93" i="1" l="1"/>
  <c r="H168" i="3" l="1"/>
  <c r="H167" i="3"/>
  <c r="H165" i="3"/>
  <c r="H155" i="3"/>
  <c r="H154" i="3"/>
  <c r="H153" i="3"/>
  <c r="H151" i="3"/>
  <c r="H150" i="3"/>
  <c r="H149" i="3"/>
  <c r="H148" i="3"/>
  <c r="H97" i="3"/>
  <c r="H87" i="3"/>
  <c r="H85" i="3"/>
  <c r="H84" i="3"/>
  <c r="H83" i="3"/>
  <c r="H46" i="3"/>
  <c r="H45" i="3"/>
  <c r="H43" i="3"/>
  <c r="H42" i="3"/>
  <c r="H41" i="3"/>
  <c r="H47" i="3"/>
  <c r="H44" i="3"/>
  <c r="H40" i="3"/>
  <c r="H170" i="3" l="1"/>
  <c r="H56" i="3"/>
  <c r="H100" i="3"/>
  <c r="H114" i="1"/>
  <c r="H171" i="3" l="1"/>
  <c r="H172" i="3" s="1"/>
  <c r="H26" i="1"/>
  <c r="H24" i="1"/>
  <c r="H109" i="1" l="1"/>
  <c r="H115" i="1"/>
  <c r="H116" i="1"/>
  <c r="H117" i="1"/>
  <c r="H118" i="1"/>
  <c r="H126" i="1"/>
  <c r="H128" i="1"/>
  <c r="H129" i="1"/>
  <c r="H131" i="1" l="1"/>
  <c r="H27" i="1"/>
  <c r="H83" i="1" l="1"/>
  <c r="H77" i="1"/>
  <c r="H78" i="1"/>
  <c r="H76" i="1"/>
  <c r="H81" i="1"/>
  <c r="H88" i="1"/>
  <c r="H74" i="1"/>
  <c r="H99" i="1" l="1"/>
  <c r="H42" i="1"/>
  <c r="H43" i="1"/>
  <c r="H46" i="1"/>
  <c r="H45" i="1"/>
  <c r="H44" i="1"/>
  <c r="H47" i="1"/>
  <c r="H49" i="1"/>
  <c r="H48" i="1"/>
  <c r="H41" i="1"/>
  <c r="H58" i="1" l="1"/>
  <c r="H9" i="1"/>
  <c r="H16" i="1"/>
  <c r="H7" i="1"/>
  <c r="H29" i="1" l="1"/>
  <c r="H160" i="1" s="1"/>
  <c r="H161" i="1" s="1"/>
</calcChain>
</file>

<file path=xl/sharedStrings.xml><?xml version="1.0" encoding="utf-8"?>
<sst xmlns="http://schemas.openxmlformats.org/spreadsheetml/2006/main" count="2257" uniqueCount="149">
  <si>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</si>
  <si>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</si>
  <si>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</si>
  <si>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</si>
  <si>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</si>
  <si>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</si>
  <si>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</si>
  <si>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</si>
  <si>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</si>
  <si>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</si>
  <si>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</si>
  <si>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</si>
  <si>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</si>
  <si>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</si>
  <si>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</si>
  <si>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</si>
  <si>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</si>
  <si>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</si>
  <si>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</si>
  <si>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</si>
  <si>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</si>
  <si>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</si>
  <si>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Мука пшен</t>
  </si>
  <si>
    <t>Яицо кур</t>
  </si>
  <si>
    <t>Вода</t>
  </si>
  <si>
    <t>Масло раст</t>
  </si>
  <si>
    <t>Томат</t>
  </si>
  <si>
    <t>Итого за день:</t>
  </si>
  <si>
    <t>1 неделя - понедельник</t>
  </si>
  <si>
    <t>Рагу из мяса птицы</t>
  </si>
  <si>
    <t>Хлеб</t>
  </si>
  <si>
    <t>200/15</t>
  </si>
  <si>
    <t>1 неделя - среда</t>
  </si>
  <si>
    <t>1 неделя - четверг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</si>
  <si>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</si>
  <si>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</si>
  <si>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</si>
  <si>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</si>
  <si>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</si>
  <si>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</si>
  <si>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</si>
  <si>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</si>
  <si>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</si>
  <si>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</si>
  <si>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</si>
  <si>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</si>
  <si>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</si>
  <si>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</si>
  <si>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</si>
  <si>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Чай</t>
  </si>
  <si>
    <t>Чай с сахаром</t>
  </si>
  <si>
    <t>Соль</t>
  </si>
  <si>
    <t>Слив масло</t>
  </si>
  <si>
    <t>Сметана</t>
  </si>
  <si>
    <t>Рыба заморож</t>
  </si>
  <si>
    <t xml:space="preserve">Сахар </t>
  </si>
  <si>
    <t>Раст масло</t>
  </si>
  <si>
    <t>Какао-порошок</t>
  </si>
  <si>
    <t>Соль иод</t>
  </si>
  <si>
    <t>200\15</t>
  </si>
  <si>
    <t>Крупа рисовая</t>
  </si>
  <si>
    <t>Мука пшеничн</t>
  </si>
  <si>
    <t>Каша пшенная</t>
  </si>
  <si>
    <t>Плов из говядины</t>
  </si>
  <si>
    <t>Пюре картофельное</t>
  </si>
  <si>
    <t>Какао на молоке</t>
  </si>
  <si>
    <t>Какао</t>
  </si>
  <si>
    <t>150\5</t>
  </si>
  <si>
    <t>Печенье</t>
  </si>
  <si>
    <t>Кисель фруктовый</t>
  </si>
  <si>
    <t>Кисель</t>
  </si>
  <si>
    <t xml:space="preserve">Помидоры </t>
  </si>
  <si>
    <t>Огурцы</t>
  </si>
  <si>
    <t>Итого за день</t>
  </si>
  <si>
    <t>,</t>
  </si>
  <si>
    <t>ИТОГО за весь период</t>
  </si>
  <si>
    <t>Среднее значение за период</t>
  </si>
  <si>
    <t>Котлеты из курин филе с соусом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</si>
  <si>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</si>
  <si>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Мармелад фасованный </t>
  </si>
  <si>
    <t>Мармелад</t>
  </si>
  <si>
    <t>Яблоко</t>
  </si>
  <si>
    <t xml:space="preserve">1 неделя  пятница </t>
  </si>
  <si>
    <t xml:space="preserve">Каша пшенная </t>
  </si>
  <si>
    <t>Примерное десятидневное  меню горячих школьных завтраков для детей 7-11 лет.</t>
  </si>
  <si>
    <t xml:space="preserve">Макароны </t>
  </si>
  <si>
    <t xml:space="preserve">Тефтели мясные в сметанном соусе с томатом </t>
  </si>
  <si>
    <t xml:space="preserve">Шницель из говядины  в сливочном соусе с томатом </t>
  </si>
  <si>
    <t xml:space="preserve">Рис отварной </t>
  </si>
  <si>
    <t xml:space="preserve">Крупа рисовая </t>
  </si>
  <si>
    <t>Мясо</t>
  </si>
  <si>
    <t>Масло слив.</t>
  </si>
  <si>
    <t xml:space="preserve">Томат </t>
  </si>
  <si>
    <t>Гуляш из говядины с соусом</t>
  </si>
  <si>
    <t>Крупа пшенная</t>
  </si>
  <si>
    <t>ТТК</t>
  </si>
  <si>
    <t>Нарезка из свежих помидоров и огурцов</t>
  </si>
  <si>
    <t>Слива</t>
  </si>
  <si>
    <t>Т.И.Беленова</t>
  </si>
  <si>
    <t>Мясо говяжее</t>
  </si>
  <si>
    <t>Груша</t>
  </si>
  <si>
    <t>Масло растит.</t>
  </si>
  <si>
    <t>Сб.шк.2004г.</t>
  </si>
  <si>
    <t>Хлеб пшеничный</t>
  </si>
  <si>
    <t>Масло растит</t>
  </si>
  <si>
    <t>Каша гречневая</t>
  </si>
  <si>
    <t>Тефтели мясные с соусом</t>
  </si>
  <si>
    <t>Крупа гречн</t>
  </si>
  <si>
    <t>Сб.рец. 2004</t>
  </si>
  <si>
    <t>Макаронны отварные с маслом</t>
  </si>
  <si>
    <t>150/5</t>
  </si>
  <si>
    <t>М.П.Могильного</t>
  </si>
  <si>
    <t xml:space="preserve">Рыба тушенная в томате </t>
  </si>
  <si>
    <t>Т.И.Павлова</t>
  </si>
  <si>
    <t>Крупа Пшено</t>
  </si>
  <si>
    <t>ТТК 204</t>
  </si>
  <si>
    <t>Конф шокол</t>
  </si>
  <si>
    <t>80\50</t>
  </si>
  <si>
    <t>80/5</t>
  </si>
  <si>
    <t xml:space="preserve">Жаркое по -домашнему </t>
  </si>
  <si>
    <t>Конфета шокол</t>
  </si>
  <si>
    <t>Компот из яблок</t>
  </si>
  <si>
    <t>Яблоки</t>
  </si>
  <si>
    <t xml:space="preserve">Лимоная кислота </t>
  </si>
  <si>
    <t>Конфета шоколад</t>
  </si>
  <si>
    <t>60\50</t>
  </si>
  <si>
    <t>Рис</t>
  </si>
  <si>
    <t>Пшено</t>
  </si>
  <si>
    <t>Помидоры свежие</t>
  </si>
  <si>
    <t>Огурцы свежие</t>
  </si>
  <si>
    <t>Помидоры</t>
  </si>
  <si>
    <t>75/50</t>
  </si>
  <si>
    <t xml:space="preserve">Огурцы </t>
  </si>
  <si>
    <t>75\50</t>
  </si>
  <si>
    <t>Рыба тушенная в соусе</t>
  </si>
  <si>
    <t>Макароны отварные</t>
  </si>
  <si>
    <t>Макароны</t>
  </si>
  <si>
    <t>Груши</t>
  </si>
  <si>
    <t xml:space="preserve"> </t>
  </si>
  <si>
    <t>Яицо</t>
  </si>
  <si>
    <t>30г</t>
  </si>
  <si>
    <t xml:space="preserve"> Огурцы свежие</t>
  </si>
  <si>
    <t xml:space="preserve">Помидоры свежие </t>
  </si>
  <si>
    <t>Печенье,, трио,,</t>
  </si>
  <si>
    <t>Бананы</t>
  </si>
  <si>
    <t>Банан</t>
  </si>
  <si>
    <t>Масло слив</t>
  </si>
  <si>
    <t>90\50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</si>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</sst>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2" fontId="5" fillId="0" borderId="1" xfId="0" applyNumberFormat="1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zoomScale="90" zoomScaleNormal="90" workbookViewId="0">
      <selection activeCell="E140" sqref="E140"/>
    </sheetView>
  </sheetViews>
  <sheetFormatPr defaultRowHeight="15" x14ac:dyDescent="0.25"/>
  <cols>
    <col min="1" max="1" width="4.85546875" style="1" customWidth="1"/>
    <col min="2" max="2" width="20.140625" style="1" customWidth="1"/>
    <col min="3" max="3" width="10.140625" style="1" customWidth="1"/>
    <col min="4" max="4" width="17.140625" style="3" customWidth="1"/>
    <col min="5" max="5" width="8.28515625" style="1" customWidth="1"/>
    <col min="6" max="6" width="7.7109375" style="1" customWidth="1"/>
    <col min="7" max="7" width="8" style="2" customWidth="1"/>
    <col min="8" max="8" width="9.140625" style="1"/>
    <col min="9" max="9" width="8.28515625" customWidth="1"/>
    <col min="10" max="11" width="7.85546875" customWidth="1"/>
    <col min="12" max="12" width="8.28515625" customWidth="1"/>
    <col min="13" max="13" width="8.42578125" customWidth="1"/>
    <col min="14" max="14" width="17.28515625" customWidth="1"/>
  </cols>
  <sheetData>
    <row r="2" spans="1:14" ht="15.75" thickBot="1" x14ac:dyDescent="0.3"/>
    <row r="3" spans="1:14" ht="27.75" customHeight="1" x14ac:dyDescent="0.25">
      <c r="A3" s="92" t="s">
        <v>84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.75" x14ac:dyDescent="0.25">
      <c r="A4" s="95" t="s">
        <v>28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96"/>
    </row>
    <row r="5" spans="1:14" ht="54" customHeight="1" x14ac:dyDescent="0.25">
      <c r="A5" s="9" t="s">
        <v>0</v>
      </c>
      <c r="B5" s="10"/>
      <c r="C5" s="10" t="s">
        <v>1</v>
      </c>
      <c r="D5" s="11" t="s">
        <v>2</v>
      </c>
      <c r="E5" s="10" t="s">
        <v>3</v>
      </c>
      <c r="F5" s="10" t="s">
        <v>4</v>
      </c>
      <c r="G5" s="12" t="s">
        <v>5</v>
      </c>
      <c r="H5" s="10" t="s">
        <v>6</v>
      </c>
      <c r="I5" s="10" t="s">
        <v>7</v>
      </c>
      <c r="J5" s="13" t="s">
        <v>8</v>
      </c>
      <c r="K5" s="10" t="s">
        <v>9</v>
      </c>
      <c r="L5" s="10" t="s">
        <v>10</v>
      </c>
      <c r="M5" s="10" t="s">
        <v>11</v>
      </c>
      <c r="N5" s="14" t="s">
        <v>12</v>
      </c>
    </row>
    <row r="6" spans="1:14" ht="15.75" x14ac:dyDescent="0.25">
      <c r="A6" s="10"/>
      <c r="B6" s="10" t="s">
        <v>13</v>
      </c>
      <c r="C6" s="10" t="s">
        <v>14</v>
      </c>
      <c r="D6" s="11"/>
      <c r="E6" s="10" t="s">
        <v>14</v>
      </c>
      <c r="F6" s="10" t="s">
        <v>14</v>
      </c>
      <c r="G6" s="12" t="s">
        <v>15</v>
      </c>
      <c r="H6" s="10" t="s">
        <v>16</v>
      </c>
      <c r="I6" s="10" t="s">
        <v>14</v>
      </c>
      <c r="J6" s="10" t="s">
        <v>14</v>
      </c>
      <c r="K6" s="10" t="s">
        <v>14</v>
      </c>
      <c r="L6" s="10" t="s">
        <v>14</v>
      </c>
      <c r="M6" s="10"/>
      <c r="N6" s="10"/>
    </row>
    <row r="7" spans="1:14" ht="15" customHeight="1" x14ac:dyDescent="0.25">
      <c r="A7" s="90">
        <v>1</v>
      </c>
      <c r="B7" s="98" t="s">
        <v>93</v>
      </c>
      <c r="C7" s="90" t="s">
        <v>117</v>
      </c>
      <c r="D7" s="11" t="s">
        <v>99</v>
      </c>
      <c r="E7" s="16">
        <v>0.08</v>
      </c>
      <c r="F7" s="10">
        <v>6.5000000000000002E-2</v>
      </c>
      <c r="G7" s="12">
        <v>450</v>
      </c>
      <c r="H7" s="12">
        <f>G7*E7</f>
        <v>36</v>
      </c>
      <c r="I7" s="10">
        <v>12.15</v>
      </c>
      <c r="J7" s="10">
        <v>11.18</v>
      </c>
      <c r="K7" s="10">
        <v>2.23</v>
      </c>
      <c r="L7" s="10">
        <f t="shared" ref="L7" si="0">(I7+K7)*4+(J7*9)</f>
        <v>158.14000000000001</v>
      </c>
      <c r="M7" s="10">
        <v>120549</v>
      </c>
      <c r="N7" s="10" t="s">
        <v>18</v>
      </c>
    </row>
    <row r="8" spans="1:14" ht="15" customHeight="1" x14ac:dyDescent="0.25">
      <c r="A8" s="90"/>
      <c r="B8" s="99"/>
      <c r="C8" s="90"/>
      <c r="D8" s="11" t="s">
        <v>24</v>
      </c>
      <c r="E8" s="12">
        <v>1.9E-2</v>
      </c>
      <c r="F8" s="10">
        <v>0.01</v>
      </c>
      <c r="G8" s="12">
        <v>0</v>
      </c>
      <c r="H8" s="12">
        <f>G8*E8</f>
        <v>0</v>
      </c>
      <c r="I8" s="10"/>
      <c r="J8" s="10"/>
      <c r="K8" s="10"/>
      <c r="L8" s="10"/>
      <c r="M8" s="10"/>
      <c r="N8" s="10"/>
    </row>
    <row r="9" spans="1:14" ht="15" customHeight="1" x14ac:dyDescent="0.25">
      <c r="A9" s="90"/>
      <c r="B9" s="99"/>
      <c r="C9" s="90"/>
      <c r="D9" s="11" t="s">
        <v>19</v>
      </c>
      <c r="E9" s="10">
        <v>5.0000000000000001E-3</v>
      </c>
      <c r="F9" s="10">
        <v>5.0000000000000001E-3</v>
      </c>
      <c r="G9" s="12">
        <v>15</v>
      </c>
      <c r="H9" s="12">
        <f t="shared" ref="H9:H28" si="1">G9*E9</f>
        <v>7.4999999999999997E-2</v>
      </c>
      <c r="I9" s="10"/>
      <c r="J9" s="10"/>
      <c r="K9" s="10"/>
      <c r="L9" s="10"/>
      <c r="M9" s="10"/>
      <c r="N9" s="10"/>
    </row>
    <row r="10" spans="1:14" ht="15" customHeight="1" x14ac:dyDescent="0.25">
      <c r="A10" s="90"/>
      <c r="B10" s="99"/>
      <c r="C10" s="90"/>
      <c r="D10" s="11" t="s">
        <v>21</v>
      </c>
      <c r="E10" s="10">
        <v>5.0000000000000001E-3</v>
      </c>
      <c r="F10" s="10">
        <v>4.0000000000000001E-3</v>
      </c>
      <c r="G10" s="12">
        <v>35</v>
      </c>
      <c r="H10" s="12">
        <f t="shared" ref="H10:H13" si="2">G10*E10</f>
        <v>0.17500000000000002</v>
      </c>
      <c r="I10" s="10"/>
      <c r="J10" s="10"/>
      <c r="K10" s="10"/>
      <c r="L10" s="10"/>
      <c r="M10" s="10"/>
      <c r="N10" s="10"/>
    </row>
    <row r="11" spans="1:14" ht="15" customHeight="1" x14ac:dyDescent="0.25">
      <c r="A11" s="90"/>
      <c r="B11" s="99"/>
      <c r="C11" s="90"/>
      <c r="D11" s="11" t="s">
        <v>46</v>
      </c>
      <c r="E11" s="41">
        <v>5.0000000000000001E-3</v>
      </c>
      <c r="F11" s="41">
        <v>4.0000000000000001E-3</v>
      </c>
      <c r="G11" s="12">
        <v>30</v>
      </c>
      <c r="H11" s="12">
        <f t="shared" si="2"/>
        <v>0.15</v>
      </c>
      <c r="I11" s="10"/>
      <c r="J11" s="10"/>
      <c r="K11" s="10"/>
      <c r="L11" s="10"/>
      <c r="M11" s="10"/>
      <c r="N11" s="10"/>
    </row>
    <row r="12" spans="1:14" ht="15" customHeight="1" x14ac:dyDescent="0.25">
      <c r="A12" s="90"/>
      <c r="B12" s="99"/>
      <c r="C12" s="90"/>
      <c r="D12" s="11" t="s">
        <v>26</v>
      </c>
      <c r="E12" s="10">
        <v>2E-3</v>
      </c>
      <c r="F12" s="10">
        <v>2E-3</v>
      </c>
      <c r="G12" s="12">
        <v>150</v>
      </c>
      <c r="H12" s="12">
        <f t="shared" si="2"/>
        <v>0.3</v>
      </c>
      <c r="I12" s="10"/>
      <c r="J12" s="10"/>
      <c r="K12" s="10"/>
      <c r="L12" s="10"/>
      <c r="M12" s="10"/>
      <c r="N12" s="10"/>
    </row>
    <row r="13" spans="1:14" ht="15" customHeight="1" x14ac:dyDescent="0.25">
      <c r="A13" s="90"/>
      <c r="B13" s="99"/>
      <c r="C13" s="90"/>
      <c r="D13" s="11" t="s">
        <v>91</v>
      </c>
      <c r="E13" s="10">
        <v>1E-3</v>
      </c>
      <c r="F13" s="10">
        <v>1E-3</v>
      </c>
      <c r="G13" s="12">
        <v>533</v>
      </c>
      <c r="H13" s="12">
        <f t="shared" si="2"/>
        <v>0.53300000000000003</v>
      </c>
      <c r="I13" s="10"/>
      <c r="J13" s="10"/>
      <c r="K13" s="10"/>
      <c r="L13" s="10"/>
      <c r="M13" s="10"/>
      <c r="N13" s="10"/>
    </row>
    <row r="14" spans="1:14" ht="15" customHeight="1" x14ac:dyDescent="0.25">
      <c r="A14" s="90"/>
      <c r="B14" s="99"/>
      <c r="C14" s="90"/>
      <c r="D14" s="11" t="s">
        <v>47</v>
      </c>
      <c r="E14" s="10">
        <v>8.0000000000000002E-3</v>
      </c>
      <c r="F14" s="10">
        <v>8.0000000000000002E-3</v>
      </c>
      <c r="G14" s="12">
        <v>32</v>
      </c>
      <c r="H14" s="12">
        <f t="shared" ref="H14:H15" si="3">G14*E14</f>
        <v>0.25600000000000001</v>
      </c>
      <c r="I14" s="10"/>
      <c r="J14" s="10"/>
      <c r="K14" s="10"/>
      <c r="L14" s="10"/>
      <c r="M14" s="10"/>
      <c r="N14" s="10"/>
    </row>
    <row r="15" spans="1:14" ht="15" customHeight="1" x14ac:dyDescent="0.25">
      <c r="A15" s="90"/>
      <c r="B15" s="100"/>
      <c r="C15" s="90"/>
      <c r="D15" s="11" t="s">
        <v>24</v>
      </c>
      <c r="E15" s="10">
        <v>3.5000000000000003E-2</v>
      </c>
      <c r="F15" s="10">
        <v>3.1E-2</v>
      </c>
      <c r="G15" s="12">
        <v>0</v>
      </c>
      <c r="H15" s="12">
        <f t="shared" si="3"/>
        <v>0</v>
      </c>
      <c r="I15" s="10"/>
      <c r="J15" s="10"/>
      <c r="K15" s="10"/>
      <c r="L15" s="10"/>
      <c r="M15" s="10"/>
      <c r="N15" s="10"/>
    </row>
    <row r="16" spans="1:14" ht="15" customHeight="1" x14ac:dyDescent="0.25">
      <c r="A16" s="90">
        <v>2</v>
      </c>
      <c r="B16" s="90" t="s">
        <v>62</v>
      </c>
      <c r="C16" s="90" t="s">
        <v>67</v>
      </c>
      <c r="D16" s="11" t="s">
        <v>20</v>
      </c>
      <c r="E16" s="12">
        <v>0.05</v>
      </c>
      <c r="F16" s="10">
        <v>0.05</v>
      </c>
      <c r="G16" s="12">
        <v>65</v>
      </c>
      <c r="H16" s="12">
        <f t="shared" si="1"/>
        <v>3.25</v>
      </c>
      <c r="I16" s="10">
        <v>4.5999999999999996</v>
      </c>
      <c r="J16" s="10">
        <v>5.2</v>
      </c>
      <c r="K16" s="10">
        <v>34.020000000000003</v>
      </c>
      <c r="L16" s="10">
        <f t="shared" ref="L16" si="4">(I16+K16)*4+(J16*9)</f>
        <v>201.28000000000003</v>
      </c>
      <c r="M16" s="10">
        <v>120201</v>
      </c>
      <c r="N16" s="10" t="s">
        <v>95</v>
      </c>
    </row>
    <row r="17" spans="1:14" ht="15" customHeight="1" x14ac:dyDescent="0.25">
      <c r="A17" s="90"/>
      <c r="B17" s="90"/>
      <c r="C17" s="90"/>
      <c r="D17" s="11" t="s">
        <v>41</v>
      </c>
      <c r="E17" s="16">
        <v>5.0000000000000001E-3</v>
      </c>
      <c r="F17" s="10">
        <v>5.0000000000000001E-3</v>
      </c>
      <c r="G17" s="12">
        <v>80</v>
      </c>
      <c r="H17" s="12">
        <f t="shared" si="1"/>
        <v>0.4</v>
      </c>
      <c r="I17" s="10"/>
      <c r="J17" s="10"/>
      <c r="K17" s="10"/>
      <c r="L17" s="10"/>
      <c r="M17" s="10"/>
      <c r="N17" s="10"/>
    </row>
    <row r="18" spans="1:14" ht="15" customHeight="1" x14ac:dyDescent="0.25">
      <c r="A18" s="90"/>
      <c r="B18" s="90"/>
      <c r="C18" s="90"/>
      <c r="D18" s="11" t="s">
        <v>94</v>
      </c>
      <c r="E18" s="16">
        <v>0.03</v>
      </c>
      <c r="F18" s="10">
        <v>0.03</v>
      </c>
      <c r="G18" s="12">
        <v>50</v>
      </c>
      <c r="H18" s="12">
        <f t="shared" si="1"/>
        <v>1.5</v>
      </c>
      <c r="I18" s="10"/>
      <c r="J18" s="10"/>
      <c r="K18" s="10"/>
      <c r="L18" s="10"/>
      <c r="M18" s="10"/>
      <c r="N18" s="10"/>
    </row>
    <row r="19" spans="1:14" ht="15" customHeight="1" x14ac:dyDescent="0.25">
      <c r="A19" s="90"/>
      <c r="B19" s="90"/>
      <c r="C19" s="90"/>
      <c r="D19" s="11" t="s">
        <v>91</v>
      </c>
      <c r="E19" s="10">
        <v>1E-3</v>
      </c>
      <c r="F19" s="10">
        <v>1E-3</v>
      </c>
      <c r="G19" s="12">
        <v>533</v>
      </c>
      <c r="H19" s="12">
        <f t="shared" si="1"/>
        <v>0.53300000000000003</v>
      </c>
      <c r="I19" s="10"/>
      <c r="J19" s="10"/>
      <c r="K19" s="10"/>
      <c r="L19" s="10"/>
      <c r="M19" s="10"/>
      <c r="N19" s="10"/>
    </row>
    <row r="20" spans="1:14" ht="15" customHeight="1" x14ac:dyDescent="0.25">
      <c r="A20" s="90"/>
      <c r="B20" s="90"/>
      <c r="C20" s="90"/>
      <c r="D20" s="11" t="s">
        <v>24</v>
      </c>
      <c r="E20" s="10">
        <v>0.06</v>
      </c>
      <c r="F20" s="10">
        <v>0.06</v>
      </c>
      <c r="G20" s="12">
        <v>0</v>
      </c>
      <c r="H20" s="12">
        <f t="shared" si="1"/>
        <v>0</v>
      </c>
      <c r="I20" s="10"/>
      <c r="J20" s="10"/>
      <c r="K20" s="10"/>
      <c r="L20" s="10"/>
      <c r="M20" s="10"/>
      <c r="N20" s="10"/>
    </row>
    <row r="21" spans="1:14" ht="15" customHeight="1" x14ac:dyDescent="0.25">
      <c r="A21" s="90"/>
      <c r="B21" s="90"/>
      <c r="C21" s="90"/>
      <c r="D21" s="11" t="s">
        <v>19</v>
      </c>
      <c r="E21" s="10">
        <v>4.0000000000000001E-3</v>
      </c>
      <c r="F21" s="10">
        <v>4.0000000000000001E-3</v>
      </c>
      <c r="G21" s="12">
        <v>15</v>
      </c>
      <c r="H21" s="12">
        <f t="shared" si="1"/>
        <v>0.06</v>
      </c>
      <c r="I21" s="10"/>
      <c r="J21" s="10"/>
      <c r="K21" s="10"/>
      <c r="L21" s="10"/>
      <c r="M21" s="10"/>
      <c r="N21" s="10"/>
    </row>
    <row r="22" spans="1:14" s="8" customFormat="1" ht="23.1" customHeight="1" x14ac:dyDescent="0.25">
      <c r="A22" s="97">
        <v>3</v>
      </c>
      <c r="B22" s="97" t="s">
        <v>96</v>
      </c>
      <c r="C22" s="97">
        <v>100</v>
      </c>
      <c r="D22" s="17" t="s">
        <v>71</v>
      </c>
      <c r="E22" s="35">
        <v>0.05</v>
      </c>
      <c r="F22" s="18">
        <v>0.05</v>
      </c>
      <c r="G22" s="18">
        <v>50</v>
      </c>
      <c r="H22" s="19">
        <f>E22*G22</f>
        <v>2.5</v>
      </c>
      <c r="I22" s="18">
        <v>0.79</v>
      </c>
      <c r="J22" s="18">
        <v>15.11</v>
      </c>
      <c r="K22" s="18">
        <v>2.58</v>
      </c>
      <c r="L22" s="10">
        <f>(I22+K22)*4+(J22*9)</f>
        <v>149.47</v>
      </c>
      <c r="M22" s="20">
        <v>100505</v>
      </c>
      <c r="N22" s="10" t="s">
        <v>18</v>
      </c>
    </row>
    <row r="23" spans="1:14" s="8" customFormat="1" ht="23.1" customHeight="1" x14ac:dyDescent="0.25">
      <c r="A23" s="97"/>
      <c r="B23" s="97"/>
      <c r="C23" s="97"/>
      <c r="D23" s="17" t="s">
        <v>72</v>
      </c>
      <c r="E23" s="35">
        <v>0.05</v>
      </c>
      <c r="F23" s="18">
        <v>0.05</v>
      </c>
      <c r="G23" s="18">
        <v>50</v>
      </c>
      <c r="H23" s="19">
        <f>E23*G23</f>
        <v>2.5</v>
      </c>
      <c r="I23" s="18"/>
      <c r="J23" s="18"/>
      <c r="K23" s="18"/>
      <c r="L23" s="21"/>
      <c r="M23" s="18"/>
      <c r="N23" s="21"/>
    </row>
    <row r="24" spans="1:14" ht="15" customHeight="1" x14ac:dyDescent="0.25">
      <c r="A24" s="99">
        <v>4</v>
      </c>
      <c r="B24" s="90" t="s">
        <v>50</v>
      </c>
      <c r="C24" s="90" t="s">
        <v>59</v>
      </c>
      <c r="D24" s="11" t="s">
        <v>49</v>
      </c>
      <c r="E24" s="45">
        <v>4.0000000000000001E-3</v>
      </c>
      <c r="F24" s="45">
        <v>4.0000000000000001E-3</v>
      </c>
      <c r="G24" s="12">
        <v>600</v>
      </c>
      <c r="H24" s="12">
        <f t="shared" si="1"/>
        <v>2.4</v>
      </c>
      <c r="I24" s="10">
        <v>0</v>
      </c>
      <c r="J24" s="10">
        <v>0</v>
      </c>
      <c r="K24" s="10">
        <v>10</v>
      </c>
      <c r="L24" s="22">
        <f>(I24+K24)*4+(J24*9)</f>
        <v>40</v>
      </c>
      <c r="M24" s="10">
        <v>160105</v>
      </c>
      <c r="N24" s="10" t="s">
        <v>18</v>
      </c>
    </row>
    <row r="25" spans="1:14" ht="15" customHeight="1" x14ac:dyDescent="0.25">
      <c r="A25" s="99"/>
      <c r="B25" s="91"/>
      <c r="C25" s="91"/>
      <c r="D25" s="11" t="s">
        <v>24</v>
      </c>
      <c r="E25" s="45">
        <v>0.19600000000000001</v>
      </c>
      <c r="F25" s="45">
        <v>0.19600000000000001</v>
      </c>
      <c r="G25" s="12">
        <v>0</v>
      </c>
      <c r="H25" s="12">
        <v>0</v>
      </c>
      <c r="I25" s="10"/>
      <c r="J25" s="10"/>
      <c r="K25" s="10"/>
      <c r="L25" s="10"/>
      <c r="M25" s="10"/>
      <c r="N25" s="10"/>
    </row>
    <row r="26" spans="1:14" ht="15" customHeight="1" x14ac:dyDescent="0.25">
      <c r="A26" s="100"/>
      <c r="B26" s="91"/>
      <c r="C26" s="91"/>
      <c r="D26" s="11" t="s">
        <v>41</v>
      </c>
      <c r="E26" s="45">
        <v>1.4999999999999999E-2</v>
      </c>
      <c r="F26" s="45">
        <v>1.4999999999999999E-2</v>
      </c>
      <c r="G26" s="12">
        <v>80</v>
      </c>
      <c r="H26" s="12">
        <f t="shared" si="1"/>
        <v>1.2</v>
      </c>
      <c r="I26" s="10"/>
      <c r="J26" s="10"/>
      <c r="K26" s="10"/>
      <c r="L26" s="10"/>
      <c r="M26" s="10"/>
      <c r="N26" s="10"/>
    </row>
    <row r="27" spans="1:14" ht="15" customHeight="1" x14ac:dyDescent="0.25">
      <c r="A27" s="10">
        <v>5</v>
      </c>
      <c r="B27" s="10" t="s">
        <v>103</v>
      </c>
      <c r="C27" s="10">
        <v>30</v>
      </c>
      <c r="D27" s="11" t="s">
        <v>30</v>
      </c>
      <c r="E27" s="10">
        <v>0.03</v>
      </c>
      <c r="F27" s="10">
        <v>0.03</v>
      </c>
      <c r="G27" s="12">
        <v>26</v>
      </c>
      <c r="H27" s="12">
        <f t="shared" si="1"/>
        <v>0.78</v>
      </c>
      <c r="I27" s="10">
        <v>4.8</v>
      </c>
      <c r="J27" s="10">
        <v>1.8</v>
      </c>
      <c r="K27" s="10">
        <v>30</v>
      </c>
      <c r="L27" s="10">
        <f>(I27+K27)*4+(J27*9)</f>
        <v>155.39999999999998</v>
      </c>
      <c r="M27" s="10">
        <v>200102</v>
      </c>
      <c r="N27" s="10" t="s">
        <v>18</v>
      </c>
    </row>
    <row r="28" spans="1:14" s="8" customFormat="1" ht="15" customHeight="1" x14ac:dyDescent="0.25">
      <c r="A28" s="42">
        <v>6</v>
      </c>
      <c r="B28" s="42" t="s">
        <v>97</v>
      </c>
      <c r="C28" s="42">
        <v>100</v>
      </c>
      <c r="D28" s="30" t="s">
        <v>97</v>
      </c>
      <c r="E28" s="55">
        <v>0.1</v>
      </c>
      <c r="F28" s="42">
        <v>0.1</v>
      </c>
      <c r="G28" s="18">
        <v>50</v>
      </c>
      <c r="H28" s="18">
        <f t="shared" si="1"/>
        <v>5</v>
      </c>
      <c r="I28" s="50"/>
      <c r="J28" s="50"/>
      <c r="K28" s="50"/>
      <c r="L28" s="42">
        <f>(I28+K28)*4+(J28*9)</f>
        <v>0</v>
      </c>
      <c r="M28" s="51"/>
      <c r="N28" s="52"/>
    </row>
    <row r="29" spans="1:14" ht="15.75" customHeight="1" x14ac:dyDescent="0.25">
      <c r="A29" s="88" t="s">
        <v>27</v>
      </c>
      <c r="B29" s="88"/>
      <c r="C29" s="88"/>
      <c r="D29" s="88"/>
      <c r="E29" s="88"/>
      <c r="F29" s="88"/>
      <c r="G29" s="88"/>
      <c r="H29" s="24">
        <f>SUM(H7:H28)</f>
        <v>57.612000000000002</v>
      </c>
      <c r="I29" s="24">
        <f>SUM(I7:I28)</f>
        <v>22.34</v>
      </c>
      <c r="J29" s="24">
        <f>SUM(J7:J28)</f>
        <v>33.29</v>
      </c>
      <c r="K29" s="24">
        <f>SUM(K7:K28)</f>
        <v>78.83</v>
      </c>
      <c r="L29" s="24">
        <f>SUM(L7:L28)</f>
        <v>704.29000000000008</v>
      </c>
      <c r="M29" s="10"/>
      <c r="N29" s="10"/>
    </row>
    <row r="30" spans="1:14" x14ac:dyDescent="0.25">
      <c r="G30"/>
      <c r="H30"/>
    </row>
    <row r="34" spans="1:14" ht="15" customHeight="1" x14ac:dyDescent="0.25"/>
    <row r="35" spans="1:14" ht="15.75" hidden="1" thickBot="1" x14ac:dyDescent="0.3"/>
    <row r="36" spans="1:14" ht="15.75" hidden="1" thickBot="1" x14ac:dyDescent="0.3"/>
    <row r="37" spans="1:14" ht="15.75" hidden="1" thickBot="1" x14ac:dyDescent="0.3"/>
    <row r="38" spans="1:14" ht="15.75" x14ac:dyDescent="0.25">
      <c r="A38" s="88" t="s">
        <v>39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 ht="54" customHeight="1" x14ac:dyDescent="0.25">
      <c r="A39" s="10" t="s">
        <v>0</v>
      </c>
      <c r="B39" s="10"/>
      <c r="C39" s="10" t="s">
        <v>1</v>
      </c>
      <c r="D39" s="11" t="s">
        <v>2</v>
      </c>
      <c r="E39" s="10" t="s">
        <v>3</v>
      </c>
      <c r="F39" s="10" t="s">
        <v>4</v>
      </c>
      <c r="G39" s="12" t="s">
        <v>5</v>
      </c>
      <c r="H39" s="10" t="s">
        <v>6</v>
      </c>
      <c r="I39" s="10" t="s">
        <v>7</v>
      </c>
      <c r="J39" s="13" t="s">
        <v>8</v>
      </c>
      <c r="K39" s="10" t="s">
        <v>9</v>
      </c>
      <c r="L39" s="10" t="s">
        <v>10</v>
      </c>
      <c r="M39" s="10" t="s">
        <v>11</v>
      </c>
      <c r="N39" s="10" t="s">
        <v>12</v>
      </c>
    </row>
    <row r="40" spans="1:14" ht="15.75" x14ac:dyDescent="0.25">
      <c r="A40" s="10"/>
      <c r="B40" s="10" t="s">
        <v>13</v>
      </c>
      <c r="C40" s="10" t="s">
        <v>14</v>
      </c>
      <c r="D40" s="11"/>
      <c r="E40" s="10" t="s">
        <v>14</v>
      </c>
      <c r="F40" s="10" t="s">
        <v>14</v>
      </c>
      <c r="G40" s="12" t="s">
        <v>15</v>
      </c>
      <c r="H40" s="10" t="s">
        <v>16</v>
      </c>
      <c r="I40" s="10" t="s">
        <v>14</v>
      </c>
      <c r="J40" s="10" t="s">
        <v>14</v>
      </c>
      <c r="K40" s="10" t="s">
        <v>14</v>
      </c>
      <c r="L40" s="10" t="s">
        <v>14</v>
      </c>
      <c r="M40" s="10"/>
      <c r="N40" s="10"/>
    </row>
    <row r="41" spans="1:14" ht="15" customHeight="1" x14ac:dyDescent="0.25">
      <c r="A41" s="90">
        <v>1</v>
      </c>
      <c r="B41" s="87" t="s">
        <v>29</v>
      </c>
      <c r="C41" s="90">
        <v>230</v>
      </c>
      <c r="D41" s="11" t="s">
        <v>43</v>
      </c>
      <c r="E41" s="16">
        <v>0.08</v>
      </c>
      <c r="F41" s="10">
        <v>6.7000000000000004E-2</v>
      </c>
      <c r="G41" s="12">
        <v>320</v>
      </c>
      <c r="H41" s="12">
        <f>G41*E41</f>
        <v>25.6</v>
      </c>
      <c r="I41" s="10">
        <v>19.440000000000001</v>
      </c>
      <c r="J41" s="10">
        <v>18</v>
      </c>
      <c r="K41" s="10">
        <v>26.33</v>
      </c>
      <c r="L41" s="10">
        <f>(I41+K41)*4+(J41*9)</f>
        <v>345.08</v>
      </c>
      <c r="M41" s="10">
        <v>120609</v>
      </c>
      <c r="N41" s="10" t="s">
        <v>18</v>
      </c>
    </row>
    <row r="42" spans="1:14" ht="15" customHeight="1" x14ac:dyDescent="0.25">
      <c r="A42" s="90"/>
      <c r="B42" s="87"/>
      <c r="C42" s="90"/>
      <c r="D42" s="11" t="s">
        <v>44</v>
      </c>
      <c r="E42" s="10">
        <v>2E-3</v>
      </c>
      <c r="F42" s="10">
        <v>2E-3</v>
      </c>
      <c r="G42" s="12">
        <v>15</v>
      </c>
      <c r="H42" s="12">
        <f t="shared" ref="H42:H49" si="5">G42*E42</f>
        <v>0.03</v>
      </c>
      <c r="I42" s="10"/>
      <c r="J42" s="10"/>
      <c r="K42" s="10"/>
      <c r="L42" s="10"/>
      <c r="M42" s="10"/>
      <c r="N42" s="10"/>
    </row>
    <row r="43" spans="1:14" ht="15" customHeight="1" x14ac:dyDescent="0.25">
      <c r="A43" s="90"/>
      <c r="B43" s="87"/>
      <c r="C43" s="90"/>
      <c r="D43" s="11" t="s">
        <v>45</v>
      </c>
      <c r="E43" s="12">
        <v>0.11</v>
      </c>
      <c r="F43" s="10">
        <v>0.1</v>
      </c>
      <c r="G43" s="12">
        <v>30</v>
      </c>
      <c r="H43" s="12">
        <f t="shared" si="5"/>
        <v>3.3</v>
      </c>
      <c r="I43" s="10"/>
      <c r="J43" s="10"/>
      <c r="K43" s="10"/>
      <c r="L43" s="10"/>
      <c r="M43" s="10"/>
      <c r="N43" s="10"/>
    </row>
    <row r="44" spans="1:14" ht="15" customHeight="1" x14ac:dyDescent="0.25">
      <c r="A44" s="90"/>
      <c r="B44" s="87"/>
      <c r="C44" s="90"/>
      <c r="D44" s="11" t="s">
        <v>46</v>
      </c>
      <c r="E44" s="10">
        <v>2E-3</v>
      </c>
      <c r="F44" s="10">
        <v>1.5E-3</v>
      </c>
      <c r="G44" s="12">
        <v>30</v>
      </c>
      <c r="H44" s="12">
        <f>G44*E44</f>
        <v>0.06</v>
      </c>
      <c r="I44" s="10"/>
      <c r="J44" s="10"/>
      <c r="K44" s="10"/>
      <c r="L44" s="10"/>
      <c r="M44" s="10"/>
      <c r="N44" s="10"/>
    </row>
    <row r="45" spans="1:14" ht="15" customHeight="1" x14ac:dyDescent="0.25">
      <c r="A45" s="90"/>
      <c r="B45" s="87"/>
      <c r="C45" s="90"/>
      <c r="D45" s="11" t="s">
        <v>26</v>
      </c>
      <c r="E45" s="10">
        <v>2E-3</v>
      </c>
      <c r="F45" s="10">
        <v>2E-3</v>
      </c>
      <c r="G45" s="12">
        <v>150</v>
      </c>
      <c r="H45" s="12">
        <f t="shared" si="5"/>
        <v>0.3</v>
      </c>
      <c r="I45" s="10"/>
      <c r="J45" s="10"/>
      <c r="K45" s="10"/>
      <c r="L45" s="10"/>
      <c r="M45" s="10"/>
      <c r="N45" s="10"/>
    </row>
    <row r="46" spans="1:14" ht="15" customHeight="1" x14ac:dyDescent="0.25">
      <c r="A46" s="90"/>
      <c r="B46" s="87"/>
      <c r="C46" s="90"/>
      <c r="D46" s="11" t="s">
        <v>21</v>
      </c>
      <c r="E46" s="10">
        <v>3.0000000000000001E-3</v>
      </c>
      <c r="F46" s="10">
        <v>2.5000000000000001E-3</v>
      </c>
      <c r="G46" s="12">
        <v>35</v>
      </c>
      <c r="H46" s="12">
        <f>G46*E46</f>
        <v>0.105</v>
      </c>
      <c r="I46" s="10"/>
      <c r="J46" s="10"/>
      <c r="K46" s="10"/>
      <c r="L46" s="10"/>
      <c r="M46" s="10"/>
      <c r="N46" s="10"/>
    </row>
    <row r="47" spans="1:14" ht="15" customHeight="1" x14ac:dyDescent="0.25">
      <c r="A47" s="90"/>
      <c r="B47" s="87"/>
      <c r="C47" s="90"/>
      <c r="D47" s="11" t="s">
        <v>47</v>
      </c>
      <c r="E47" s="10">
        <v>3.0000000000000001E-3</v>
      </c>
      <c r="F47" s="10">
        <v>3.0000000000000001E-3</v>
      </c>
      <c r="G47" s="12">
        <v>32</v>
      </c>
      <c r="H47" s="12">
        <f t="shared" si="5"/>
        <v>9.6000000000000002E-2</v>
      </c>
      <c r="I47" s="10"/>
      <c r="J47" s="10"/>
      <c r="K47" s="10"/>
      <c r="L47" s="10"/>
      <c r="M47" s="10"/>
      <c r="N47" s="10"/>
    </row>
    <row r="48" spans="1:14" ht="15" customHeight="1" x14ac:dyDescent="0.25">
      <c r="A48" s="90"/>
      <c r="B48" s="87"/>
      <c r="C48" s="90"/>
      <c r="D48" s="11" t="s">
        <v>25</v>
      </c>
      <c r="E48" s="10">
        <v>2E-3</v>
      </c>
      <c r="F48" s="10">
        <v>2E-3</v>
      </c>
      <c r="G48" s="12">
        <v>120</v>
      </c>
      <c r="H48" s="12">
        <f>G48*E48</f>
        <v>0.24</v>
      </c>
      <c r="I48" s="10"/>
      <c r="J48" s="10"/>
      <c r="K48" s="10"/>
      <c r="L48" s="10"/>
      <c r="M48" s="10"/>
      <c r="N48" s="10"/>
    </row>
    <row r="49" spans="1:14" ht="15" customHeight="1" x14ac:dyDescent="0.25">
      <c r="A49" s="90"/>
      <c r="B49" s="87"/>
      <c r="C49" s="90"/>
      <c r="D49" s="11" t="s">
        <v>48</v>
      </c>
      <c r="E49" s="10">
        <v>0.05</v>
      </c>
      <c r="F49" s="10">
        <v>0.05</v>
      </c>
      <c r="G49" s="12">
        <v>0</v>
      </c>
      <c r="H49" s="12">
        <f t="shared" si="5"/>
        <v>0</v>
      </c>
      <c r="I49" s="35"/>
      <c r="J49" s="46"/>
      <c r="K49" s="10"/>
      <c r="L49" s="10"/>
      <c r="M49" s="10"/>
      <c r="N49" s="10"/>
    </row>
    <row r="50" spans="1:14" s="8" customFormat="1" ht="23.1" customHeight="1" x14ac:dyDescent="0.25">
      <c r="A50" s="97">
        <v>2</v>
      </c>
      <c r="B50" s="97" t="s">
        <v>96</v>
      </c>
      <c r="C50" s="97">
        <v>100</v>
      </c>
      <c r="D50" s="17" t="s">
        <v>71</v>
      </c>
      <c r="E50" s="35">
        <v>0.05</v>
      </c>
      <c r="F50" s="18">
        <v>0.05</v>
      </c>
      <c r="G50" s="18">
        <v>50</v>
      </c>
      <c r="H50" s="18">
        <f t="shared" ref="H50:H51" si="6">E50*G50</f>
        <v>2.5</v>
      </c>
      <c r="I50" s="18">
        <v>0.79</v>
      </c>
      <c r="J50" s="18">
        <v>15.11</v>
      </c>
      <c r="K50" s="18">
        <v>2.58</v>
      </c>
      <c r="L50" s="10">
        <f t="shared" ref="L50" si="7">(I50+K50)*4+(J50*9)</f>
        <v>149.47</v>
      </c>
      <c r="M50" s="20">
        <v>100505</v>
      </c>
      <c r="N50" s="10" t="s">
        <v>18</v>
      </c>
    </row>
    <row r="51" spans="1:14" s="8" customFormat="1" ht="23.1" customHeight="1" x14ac:dyDescent="0.25">
      <c r="A51" s="97"/>
      <c r="B51" s="97"/>
      <c r="C51" s="97"/>
      <c r="D51" s="17" t="s">
        <v>72</v>
      </c>
      <c r="E51" s="35">
        <v>0.05</v>
      </c>
      <c r="F51" s="18">
        <v>0.05</v>
      </c>
      <c r="G51" s="18">
        <v>50</v>
      </c>
      <c r="H51" s="18">
        <f t="shared" si="6"/>
        <v>2.5</v>
      </c>
      <c r="I51" s="18"/>
      <c r="J51" s="18"/>
      <c r="K51" s="18"/>
      <c r="L51" s="21"/>
      <c r="M51" s="18"/>
      <c r="N51" s="21"/>
    </row>
    <row r="52" spans="1:14" ht="15" customHeight="1" x14ac:dyDescent="0.25">
      <c r="A52" s="10">
        <v>3</v>
      </c>
      <c r="B52" s="10" t="s">
        <v>103</v>
      </c>
      <c r="C52" s="10">
        <v>30</v>
      </c>
      <c r="D52" s="11" t="s">
        <v>30</v>
      </c>
      <c r="E52" s="10">
        <v>0.03</v>
      </c>
      <c r="F52" s="10">
        <v>0.03</v>
      </c>
      <c r="G52" s="12">
        <v>26</v>
      </c>
      <c r="H52" s="12">
        <f t="shared" ref="H52:H55" si="8">G52*E52</f>
        <v>0.78</v>
      </c>
      <c r="I52" s="10">
        <v>4.8</v>
      </c>
      <c r="J52" s="10">
        <v>1.8</v>
      </c>
      <c r="K52" s="10">
        <v>30</v>
      </c>
      <c r="L52" s="10">
        <f>(I52+K52)*4+(J52*9)</f>
        <v>155.39999999999998</v>
      </c>
      <c r="M52" s="10">
        <v>200102</v>
      </c>
      <c r="N52" s="10" t="s">
        <v>18</v>
      </c>
    </row>
    <row r="53" spans="1:14" ht="15" customHeight="1" x14ac:dyDescent="0.25">
      <c r="A53" s="90">
        <v>4</v>
      </c>
      <c r="B53" s="90" t="s">
        <v>121</v>
      </c>
      <c r="C53" s="90">
        <v>200</v>
      </c>
      <c r="D53" s="11" t="s">
        <v>122</v>
      </c>
      <c r="E53" s="45">
        <v>4.0000000000000001E-3</v>
      </c>
      <c r="F53" s="45">
        <v>4.0000000000000001E-3</v>
      </c>
      <c r="G53" s="12">
        <v>40</v>
      </c>
      <c r="H53" s="12">
        <f t="shared" si="8"/>
        <v>0.16</v>
      </c>
      <c r="I53" s="45">
        <v>0.12</v>
      </c>
      <c r="J53" s="45">
        <v>0.12</v>
      </c>
      <c r="K53" s="45">
        <v>22.92</v>
      </c>
      <c r="L53" s="22">
        <f>(I53+K53)*4+(J53*9)</f>
        <v>93.240000000000009</v>
      </c>
      <c r="M53" s="45">
        <v>160209</v>
      </c>
      <c r="N53" s="45" t="s">
        <v>18</v>
      </c>
    </row>
    <row r="54" spans="1:14" ht="15" customHeight="1" x14ac:dyDescent="0.25">
      <c r="A54" s="90"/>
      <c r="B54" s="91"/>
      <c r="C54" s="91"/>
      <c r="D54" s="11" t="s">
        <v>24</v>
      </c>
      <c r="E54" s="45">
        <v>0.17599999999999999</v>
      </c>
      <c r="F54" s="45">
        <v>0.17100000000000001</v>
      </c>
      <c r="G54" s="12">
        <v>0</v>
      </c>
      <c r="H54" s="12">
        <f t="shared" si="8"/>
        <v>0</v>
      </c>
      <c r="I54" s="45"/>
      <c r="J54" s="45"/>
      <c r="K54" s="45"/>
      <c r="L54" s="45"/>
      <c r="M54" s="45"/>
      <c r="N54" s="45"/>
    </row>
    <row r="55" spans="1:14" ht="15" customHeight="1" x14ac:dyDescent="0.25">
      <c r="A55" s="90"/>
      <c r="B55" s="91"/>
      <c r="C55" s="91"/>
      <c r="D55" s="11" t="s">
        <v>123</v>
      </c>
      <c r="E55" s="61">
        <v>0.01</v>
      </c>
      <c r="F55" s="61">
        <v>0.01</v>
      </c>
      <c r="G55" s="12">
        <v>875</v>
      </c>
      <c r="H55" s="12">
        <f t="shared" si="8"/>
        <v>8.75</v>
      </c>
      <c r="I55" s="12"/>
      <c r="J55" s="61"/>
      <c r="K55" s="61"/>
      <c r="L55" s="61"/>
      <c r="M55" s="61"/>
      <c r="N55" s="61"/>
    </row>
    <row r="56" spans="1:14" ht="15" customHeight="1" x14ac:dyDescent="0.25">
      <c r="A56" s="90"/>
      <c r="B56" s="91"/>
      <c r="C56" s="91"/>
      <c r="D56" s="11" t="s">
        <v>41</v>
      </c>
      <c r="E56" s="45">
        <v>1.4999999999999999E-2</v>
      </c>
      <c r="F56" s="45">
        <v>1.4999999999999999E-2</v>
      </c>
      <c r="G56" s="12">
        <v>80</v>
      </c>
      <c r="H56" s="12">
        <f t="shared" ref="H56" si="9">G56*E56</f>
        <v>1.2</v>
      </c>
      <c r="I56" s="45"/>
      <c r="J56" s="45"/>
      <c r="K56" s="45"/>
      <c r="L56" s="45"/>
      <c r="M56" s="45"/>
      <c r="N56" s="45"/>
    </row>
    <row r="57" spans="1:14" ht="15" customHeight="1" x14ac:dyDescent="0.25">
      <c r="A57" s="10">
        <v>5</v>
      </c>
      <c r="B57" s="10" t="s">
        <v>68</v>
      </c>
      <c r="C57" s="10">
        <v>40</v>
      </c>
      <c r="D57" s="25" t="s">
        <v>68</v>
      </c>
      <c r="E57" s="16">
        <v>0.04</v>
      </c>
      <c r="F57" s="16">
        <v>0.04</v>
      </c>
      <c r="G57" s="12">
        <v>400</v>
      </c>
      <c r="H57" s="12">
        <f t="shared" ref="H57" si="10">G57*E57</f>
        <v>16</v>
      </c>
      <c r="I57" s="10">
        <v>3.2</v>
      </c>
      <c r="J57" s="10">
        <v>9.6</v>
      </c>
      <c r="K57" s="10">
        <v>25.2</v>
      </c>
      <c r="L57" s="10">
        <v>197.3</v>
      </c>
      <c r="M57" s="10">
        <v>32</v>
      </c>
      <c r="N57" s="10" t="s">
        <v>98</v>
      </c>
    </row>
    <row r="58" spans="1:14" ht="15.75" customHeight="1" x14ac:dyDescent="0.25">
      <c r="A58" s="88" t="s">
        <v>27</v>
      </c>
      <c r="B58" s="88"/>
      <c r="C58" s="88"/>
      <c r="D58" s="88"/>
      <c r="E58" s="88"/>
      <c r="F58" s="88"/>
      <c r="G58" s="88"/>
      <c r="H58" s="24">
        <f>SUM(H41:H57)</f>
        <v>61.621000000000002</v>
      </c>
      <c r="I58" s="24">
        <f t="shared" ref="I58:L58" si="11">SUM(I41:I57)</f>
        <v>28.35</v>
      </c>
      <c r="J58" s="24">
        <f t="shared" si="11"/>
        <v>44.629999999999995</v>
      </c>
      <c r="K58" s="24">
        <f t="shared" si="11"/>
        <v>107.03</v>
      </c>
      <c r="L58" s="24">
        <f t="shared" si="11"/>
        <v>940.49</v>
      </c>
      <c r="M58" s="10"/>
      <c r="N58" s="10"/>
    </row>
    <row r="59" spans="1:14" x14ac:dyDescent="0.25">
      <c r="H59"/>
    </row>
    <row r="60" spans="1:14" x14ac:dyDescent="0.25">
      <c r="H60"/>
    </row>
    <row r="61" spans="1:14" x14ac:dyDescent="0.25">
      <c r="H61"/>
    </row>
    <row r="62" spans="1:14" x14ac:dyDescent="0.25">
      <c r="H62"/>
    </row>
    <row r="63" spans="1:14" x14ac:dyDescent="0.25">
      <c r="H63"/>
    </row>
    <row r="64" spans="1:14" x14ac:dyDescent="0.25">
      <c r="H64"/>
    </row>
    <row r="65" spans="1:14" x14ac:dyDescent="0.25">
      <c r="H65"/>
    </row>
    <row r="66" spans="1:14" x14ac:dyDescent="0.25">
      <c r="H66"/>
    </row>
    <row r="67" spans="1:14" x14ac:dyDescent="0.25">
      <c r="H67"/>
    </row>
    <row r="68" spans="1:14" x14ac:dyDescent="0.25">
      <c r="H68"/>
    </row>
    <row r="69" spans="1:14" x14ac:dyDescent="0.25">
      <c r="H69"/>
    </row>
    <row r="71" spans="1:14" ht="15.75" x14ac:dyDescent="0.25">
      <c r="A71" s="88" t="s">
        <v>32</v>
      </c>
      <c r="B71" s="88"/>
      <c r="C71" s="88"/>
      <c r="D71" s="88"/>
      <c r="E71" s="88"/>
      <c r="F71" s="88"/>
      <c r="G71" s="88"/>
      <c r="H71" s="88"/>
      <c r="I71" s="89"/>
      <c r="J71" s="89"/>
      <c r="K71" s="89"/>
      <c r="L71" s="89"/>
      <c r="M71" s="89"/>
      <c r="N71" s="89"/>
    </row>
    <row r="72" spans="1:14" ht="45" customHeight="1" x14ac:dyDescent="0.25">
      <c r="A72" s="10" t="s">
        <v>0</v>
      </c>
      <c r="B72" s="10"/>
      <c r="C72" s="10" t="s">
        <v>1</v>
      </c>
      <c r="D72" s="11" t="s">
        <v>2</v>
      </c>
      <c r="E72" s="10" t="s">
        <v>3</v>
      </c>
      <c r="F72" s="10" t="s">
        <v>4</v>
      </c>
      <c r="G72" s="12" t="s">
        <v>5</v>
      </c>
      <c r="H72" s="10" t="s">
        <v>6</v>
      </c>
      <c r="I72" s="10" t="s">
        <v>7</v>
      </c>
      <c r="J72" s="10" t="s">
        <v>8</v>
      </c>
      <c r="K72" s="10" t="s">
        <v>9</v>
      </c>
      <c r="L72" s="10" t="s">
        <v>10</v>
      </c>
      <c r="M72" s="10" t="s">
        <v>11</v>
      </c>
      <c r="N72" s="10" t="s">
        <v>12</v>
      </c>
    </row>
    <row r="73" spans="1:14" ht="15.75" x14ac:dyDescent="0.25">
      <c r="A73" s="10"/>
      <c r="B73" s="10" t="s">
        <v>13</v>
      </c>
      <c r="C73" s="10" t="s">
        <v>14</v>
      </c>
      <c r="D73" s="11"/>
      <c r="E73" s="10" t="s">
        <v>14</v>
      </c>
      <c r="F73" s="10" t="s">
        <v>14</v>
      </c>
      <c r="G73" s="12" t="s">
        <v>15</v>
      </c>
      <c r="H73" s="10" t="s">
        <v>16</v>
      </c>
      <c r="I73" s="10" t="s">
        <v>14</v>
      </c>
      <c r="J73" s="10" t="s">
        <v>14</v>
      </c>
      <c r="K73" s="10" t="s">
        <v>14</v>
      </c>
      <c r="L73" s="10" t="s">
        <v>14</v>
      </c>
      <c r="M73" s="10"/>
      <c r="N73" s="10"/>
    </row>
    <row r="74" spans="1:14" ht="15" customHeight="1" x14ac:dyDescent="0.25">
      <c r="A74" s="90">
        <v>1</v>
      </c>
      <c r="B74" s="87" t="s">
        <v>86</v>
      </c>
      <c r="C74" s="90" t="s">
        <v>117</v>
      </c>
      <c r="D74" s="11" t="s">
        <v>17</v>
      </c>
      <c r="E74" s="16">
        <v>0.06</v>
      </c>
      <c r="F74" s="10">
        <v>0.04</v>
      </c>
      <c r="G74" s="12">
        <v>450</v>
      </c>
      <c r="H74" s="12">
        <f t="shared" ref="H74:H84" si="12">G74*E74</f>
        <v>27</v>
      </c>
      <c r="I74" s="26">
        <v>6.3</v>
      </c>
      <c r="J74" s="26">
        <v>6.3</v>
      </c>
      <c r="K74" s="26">
        <v>8.6</v>
      </c>
      <c r="L74" s="10">
        <f>(I74+K74)*4+(J74*9)</f>
        <v>116.29999999999998</v>
      </c>
      <c r="M74" s="10">
        <v>120539</v>
      </c>
      <c r="N74" s="10" t="s">
        <v>18</v>
      </c>
    </row>
    <row r="75" spans="1:14" ht="15" customHeight="1" x14ac:dyDescent="0.25">
      <c r="A75" s="90"/>
      <c r="B75" s="87"/>
      <c r="C75" s="90"/>
      <c r="D75" s="11" t="s">
        <v>30</v>
      </c>
      <c r="E75" s="10">
        <v>1E-3</v>
      </c>
      <c r="F75" s="10">
        <v>1E-3</v>
      </c>
      <c r="G75" s="12">
        <v>26</v>
      </c>
      <c r="H75" s="12">
        <f t="shared" si="12"/>
        <v>2.6000000000000002E-2</v>
      </c>
      <c r="I75" s="27"/>
      <c r="J75" s="27"/>
      <c r="K75" s="27"/>
      <c r="L75" s="27"/>
      <c r="M75" s="10"/>
      <c r="N75" s="10"/>
    </row>
    <row r="76" spans="1:14" ht="15" customHeight="1" x14ac:dyDescent="0.25">
      <c r="A76" s="90"/>
      <c r="B76" s="87"/>
      <c r="C76" s="90"/>
      <c r="D76" s="11" t="s">
        <v>20</v>
      </c>
      <c r="E76" s="10">
        <v>2E-3</v>
      </c>
      <c r="F76" s="10">
        <v>2E-3</v>
      </c>
      <c r="G76" s="12">
        <v>65</v>
      </c>
      <c r="H76" s="12">
        <f t="shared" si="12"/>
        <v>0.13</v>
      </c>
      <c r="I76" s="27"/>
      <c r="J76" s="27"/>
      <c r="K76" s="27"/>
      <c r="L76" s="10"/>
      <c r="M76" s="27"/>
      <c r="N76" s="27"/>
    </row>
    <row r="77" spans="1:14" ht="15" customHeight="1" x14ac:dyDescent="0.25">
      <c r="A77" s="90"/>
      <c r="B77" s="87"/>
      <c r="C77" s="90"/>
      <c r="D77" s="11" t="s">
        <v>21</v>
      </c>
      <c r="E77" s="10">
        <v>3.0000000000000001E-3</v>
      </c>
      <c r="F77" s="10">
        <v>2.5000000000000001E-3</v>
      </c>
      <c r="G77" s="12">
        <v>35</v>
      </c>
      <c r="H77" s="12">
        <f t="shared" si="12"/>
        <v>0.105</v>
      </c>
      <c r="I77" s="27"/>
      <c r="J77" s="27"/>
      <c r="K77" s="27"/>
      <c r="L77" s="27"/>
      <c r="M77" s="27"/>
      <c r="N77" s="27"/>
    </row>
    <row r="78" spans="1:14" ht="15" customHeight="1" x14ac:dyDescent="0.25">
      <c r="A78" s="90"/>
      <c r="B78" s="87"/>
      <c r="C78" s="90"/>
      <c r="D78" s="11" t="s">
        <v>51</v>
      </c>
      <c r="E78" s="10">
        <v>5.0000000000000001E-3</v>
      </c>
      <c r="F78" s="10">
        <v>5.0000000000000001E-3</v>
      </c>
      <c r="G78" s="12">
        <v>15</v>
      </c>
      <c r="H78" s="12">
        <f t="shared" si="12"/>
        <v>7.4999999999999997E-2</v>
      </c>
      <c r="I78" s="27"/>
      <c r="J78" s="27"/>
      <c r="K78" s="27"/>
      <c r="L78" s="27"/>
      <c r="M78" s="27"/>
      <c r="N78" s="27"/>
    </row>
    <row r="79" spans="1:14" ht="15" customHeight="1" x14ac:dyDescent="0.25">
      <c r="A79" s="90"/>
      <c r="B79" s="87"/>
      <c r="C79" s="90"/>
      <c r="D79" s="11" t="s">
        <v>24</v>
      </c>
      <c r="E79" s="10">
        <v>0.05</v>
      </c>
      <c r="F79" s="10">
        <v>0.05</v>
      </c>
      <c r="G79" s="12">
        <v>0</v>
      </c>
      <c r="H79" s="12">
        <f t="shared" si="12"/>
        <v>0</v>
      </c>
      <c r="I79" s="27"/>
      <c r="J79" s="27"/>
      <c r="K79" s="27"/>
      <c r="L79" s="27"/>
      <c r="M79" s="27"/>
      <c r="N79" s="27"/>
    </row>
    <row r="80" spans="1:14" ht="15" customHeight="1" x14ac:dyDescent="0.25">
      <c r="A80" s="90"/>
      <c r="B80" s="87"/>
      <c r="C80" s="90"/>
      <c r="D80" s="11" t="s">
        <v>25</v>
      </c>
      <c r="E80" s="10">
        <v>2E-3</v>
      </c>
      <c r="F80" s="10">
        <v>2E-3</v>
      </c>
      <c r="G80" s="12">
        <v>120</v>
      </c>
      <c r="H80" s="12">
        <f t="shared" si="12"/>
        <v>0.24</v>
      </c>
      <c r="I80" s="27"/>
      <c r="J80" s="27"/>
      <c r="K80" s="27"/>
      <c r="L80" s="27"/>
      <c r="M80" s="27"/>
      <c r="N80" s="27"/>
    </row>
    <row r="81" spans="1:14" ht="15" customHeight="1" x14ac:dyDescent="0.25">
      <c r="A81" s="90"/>
      <c r="B81" s="87"/>
      <c r="C81" s="90"/>
      <c r="D81" s="11" t="s">
        <v>47</v>
      </c>
      <c r="E81" s="10">
        <v>5.0000000000000001E-3</v>
      </c>
      <c r="F81" s="10">
        <v>5.0000000000000001E-3</v>
      </c>
      <c r="G81" s="12">
        <v>32</v>
      </c>
      <c r="H81" s="12">
        <f t="shared" si="12"/>
        <v>0.16</v>
      </c>
      <c r="I81" s="27"/>
      <c r="J81" s="27"/>
      <c r="K81" s="27"/>
      <c r="L81" s="27"/>
      <c r="M81" s="27"/>
      <c r="N81" s="27"/>
    </row>
    <row r="82" spans="1:14" ht="15" customHeight="1" x14ac:dyDescent="0.25">
      <c r="A82" s="90"/>
      <c r="B82" s="87"/>
      <c r="C82" s="90"/>
      <c r="D82" s="11" t="s">
        <v>92</v>
      </c>
      <c r="E82" s="16">
        <v>2E-3</v>
      </c>
      <c r="F82" s="10">
        <v>2E-3</v>
      </c>
      <c r="G82" s="12">
        <v>150</v>
      </c>
      <c r="H82" s="12">
        <f t="shared" si="12"/>
        <v>0.3</v>
      </c>
      <c r="I82" s="27"/>
      <c r="J82" s="27"/>
      <c r="K82" s="27"/>
      <c r="L82" s="27"/>
      <c r="M82" s="27"/>
      <c r="N82" s="27"/>
    </row>
    <row r="83" spans="1:14" ht="15" customHeight="1" x14ac:dyDescent="0.25">
      <c r="A83" s="90"/>
      <c r="B83" s="87"/>
      <c r="C83" s="90"/>
      <c r="D83" s="11" t="s">
        <v>46</v>
      </c>
      <c r="E83" s="10">
        <v>3.0000000000000001E-3</v>
      </c>
      <c r="F83" s="10">
        <v>2.5000000000000001E-3</v>
      </c>
      <c r="G83" s="12">
        <v>30</v>
      </c>
      <c r="H83" s="12">
        <f t="shared" si="12"/>
        <v>0.09</v>
      </c>
      <c r="I83" s="27"/>
      <c r="J83" s="27"/>
      <c r="K83" s="27"/>
      <c r="L83" s="27"/>
      <c r="M83" s="27"/>
      <c r="N83" s="27"/>
    </row>
    <row r="84" spans="1:14" ht="15" customHeight="1" x14ac:dyDescent="0.25">
      <c r="A84" s="90"/>
      <c r="B84" s="87"/>
      <c r="C84" s="90"/>
      <c r="D84" s="11" t="s">
        <v>21</v>
      </c>
      <c r="E84" s="10">
        <v>3.0000000000000001E-3</v>
      </c>
      <c r="F84" s="10">
        <v>2.5000000000000001E-3</v>
      </c>
      <c r="G84" s="12">
        <v>35</v>
      </c>
      <c r="H84" s="12">
        <f t="shared" si="12"/>
        <v>0.105</v>
      </c>
      <c r="I84" s="27"/>
      <c r="J84" s="27"/>
      <c r="K84" s="27"/>
      <c r="L84" s="27"/>
      <c r="M84" s="27"/>
      <c r="N84" s="27"/>
    </row>
    <row r="85" spans="1:14" ht="15" customHeight="1" x14ac:dyDescent="0.25">
      <c r="A85" s="90"/>
      <c r="B85" s="87"/>
      <c r="C85" s="90"/>
      <c r="D85" s="28" t="s">
        <v>51</v>
      </c>
      <c r="E85" s="26">
        <v>3.0000000000000001E-3</v>
      </c>
      <c r="F85" s="26">
        <v>3.0000000000000001E-3</v>
      </c>
      <c r="G85" s="29">
        <v>15</v>
      </c>
      <c r="H85" s="12">
        <f t="shared" ref="H85" si="13">G85*E85</f>
        <v>4.4999999999999998E-2</v>
      </c>
      <c r="I85" s="27"/>
      <c r="J85" s="27"/>
      <c r="K85" s="27"/>
      <c r="L85" s="27"/>
      <c r="M85" s="27"/>
      <c r="N85" s="27"/>
    </row>
    <row r="86" spans="1:14" ht="15" customHeight="1" x14ac:dyDescent="0.25">
      <c r="A86" s="90"/>
      <c r="B86" s="87"/>
      <c r="C86" s="90"/>
      <c r="D86" s="11" t="s">
        <v>91</v>
      </c>
      <c r="E86" s="10">
        <v>1E-3</v>
      </c>
      <c r="F86" s="10">
        <v>1E-3</v>
      </c>
      <c r="G86" s="12">
        <v>533</v>
      </c>
      <c r="H86" s="12">
        <f>G86*E86</f>
        <v>0.53300000000000003</v>
      </c>
      <c r="I86" s="27"/>
      <c r="J86" s="27"/>
      <c r="K86" s="27"/>
      <c r="L86" s="27"/>
      <c r="M86" s="27"/>
      <c r="N86" s="27"/>
    </row>
    <row r="87" spans="1:14" ht="15" customHeight="1" x14ac:dyDescent="0.25">
      <c r="A87" s="90"/>
      <c r="B87" s="87"/>
      <c r="C87" s="90"/>
      <c r="D87" s="30" t="s">
        <v>23</v>
      </c>
      <c r="E87" s="42">
        <v>2.5000000000000001E-2</v>
      </c>
      <c r="F87" s="42">
        <v>1.0999999999999999E-2</v>
      </c>
      <c r="G87" s="18">
        <v>108</v>
      </c>
      <c r="H87" s="18">
        <f>G87*E87</f>
        <v>2.7</v>
      </c>
      <c r="I87" s="27"/>
      <c r="J87" s="27"/>
      <c r="K87" s="27"/>
      <c r="L87" s="27"/>
      <c r="M87" s="27"/>
      <c r="N87" s="27"/>
    </row>
    <row r="88" spans="1:14" ht="15" customHeight="1" x14ac:dyDescent="0.25">
      <c r="A88" s="90"/>
      <c r="B88" s="87"/>
      <c r="C88" s="90"/>
      <c r="D88" s="11" t="s">
        <v>53</v>
      </c>
      <c r="E88" s="10">
        <v>0.01</v>
      </c>
      <c r="F88" s="10">
        <v>5.0000000000000001E-3</v>
      </c>
      <c r="G88" s="12">
        <v>200</v>
      </c>
      <c r="H88" s="12">
        <f>G88*E88</f>
        <v>2</v>
      </c>
      <c r="I88" s="56"/>
      <c r="J88" s="57"/>
      <c r="K88" s="27"/>
      <c r="L88" s="27"/>
      <c r="M88" s="27"/>
      <c r="N88" s="27"/>
    </row>
    <row r="89" spans="1:14" ht="15" customHeight="1" x14ac:dyDescent="0.25">
      <c r="A89" s="90">
        <v>2</v>
      </c>
      <c r="B89" s="90" t="s">
        <v>64</v>
      </c>
      <c r="C89" s="90">
        <v>150</v>
      </c>
      <c r="D89" s="11" t="s">
        <v>45</v>
      </c>
      <c r="E89" s="10">
        <v>0.15</v>
      </c>
      <c r="F89" s="10">
        <v>0.13</v>
      </c>
      <c r="G89" s="12">
        <v>30</v>
      </c>
      <c r="H89" s="12">
        <f t="shared" ref="H89:H92" si="14">E89*G89</f>
        <v>4.5</v>
      </c>
      <c r="I89" s="10">
        <v>3.33</v>
      </c>
      <c r="J89" s="10">
        <v>3.84</v>
      </c>
      <c r="K89" s="10">
        <v>21.59</v>
      </c>
      <c r="L89" s="10">
        <f>(I89+K89)*4+(J89*9)</f>
        <v>134.24</v>
      </c>
      <c r="M89" s="10">
        <v>130101</v>
      </c>
      <c r="N89" s="10" t="s">
        <v>18</v>
      </c>
    </row>
    <row r="90" spans="1:14" ht="15" customHeight="1" x14ac:dyDescent="0.25">
      <c r="A90" s="90"/>
      <c r="B90" s="90"/>
      <c r="C90" s="90"/>
      <c r="D90" s="11" t="s">
        <v>20</v>
      </c>
      <c r="E90" s="10">
        <v>1.2E-2</v>
      </c>
      <c r="F90" s="10">
        <v>1.2E-2</v>
      </c>
      <c r="G90" s="12">
        <v>65</v>
      </c>
      <c r="H90" s="12">
        <f t="shared" si="14"/>
        <v>0.78</v>
      </c>
      <c r="I90" s="10"/>
      <c r="J90" s="10"/>
      <c r="K90" s="10"/>
      <c r="L90" s="10"/>
      <c r="M90" s="10"/>
      <c r="N90" s="10"/>
    </row>
    <row r="91" spans="1:14" ht="15" customHeight="1" x14ac:dyDescent="0.25">
      <c r="A91" s="90"/>
      <c r="B91" s="90"/>
      <c r="C91" s="90"/>
      <c r="D91" s="11" t="s">
        <v>91</v>
      </c>
      <c r="E91" s="10">
        <v>3.0000000000000001E-3</v>
      </c>
      <c r="F91" s="10">
        <v>3.0000000000000001E-3</v>
      </c>
      <c r="G91" s="12">
        <v>533</v>
      </c>
      <c r="H91" s="12">
        <f>E91*G91</f>
        <v>1.599</v>
      </c>
      <c r="I91" s="10"/>
      <c r="J91" s="10"/>
      <c r="K91" s="10"/>
      <c r="L91" s="10"/>
      <c r="M91" s="10"/>
      <c r="N91" s="10"/>
    </row>
    <row r="92" spans="1:14" ht="15" customHeight="1" x14ac:dyDescent="0.25">
      <c r="A92" s="90"/>
      <c r="B92" s="90"/>
      <c r="C92" s="90"/>
      <c r="D92" s="11" t="s">
        <v>51</v>
      </c>
      <c r="E92" s="10">
        <v>5.0000000000000001E-3</v>
      </c>
      <c r="F92" s="10">
        <v>5.0000000000000001E-3</v>
      </c>
      <c r="G92" s="12">
        <v>15</v>
      </c>
      <c r="H92" s="12">
        <f t="shared" si="14"/>
        <v>7.4999999999999997E-2</v>
      </c>
      <c r="I92" s="10"/>
      <c r="J92" s="10"/>
      <c r="K92" s="10"/>
      <c r="L92" s="10"/>
      <c r="M92" s="10"/>
      <c r="N92" s="10"/>
    </row>
    <row r="93" spans="1:14" s="8" customFormat="1" ht="15" customHeight="1" x14ac:dyDescent="0.25">
      <c r="A93" s="42">
        <v>3</v>
      </c>
      <c r="B93" s="42" t="s">
        <v>79</v>
      </c>
      <c r="C93" s="42">
        <v>30</v>
      </c>
      <c r="D93" s="30" t="s">
        <v>80</v>
      </c>
      <c r="E93" s="42">
        <v>0.03</v>
      </c>
      <c r="F93" s="42">
        <v>0.03</v>
      </c>
      <c r="G93" s="18">
        <v>330</v>
      </c>
      <c r="H93" s="18">
        <f>G93*F93</f>
        <v>9.9</v>
      </c>
      <c r="I93" s="53"/>
      <c r="J93" s="53"/>
      <c r="K93" s="53"/>
      <c r="L93" s="42"/>
      <c r="M93" s="51"/>
      <c r="N93" s="51"/>
    </row>
    <row r="94" spans="1:14" ht="15" customHeight="1" x14ac:dyDescent="0.25">
      <c r="A94" s="10">
        <v>4</v>
      </c>
      <c r="B94" s="45" t="s">
        <v>103</v>
      </c>
      <c r="C94" s="45">
        <v>30</v>
      </c>
      <c r="D94" s="11" t="s">
        <v>30</v>
      </c>
      <c r="E94" s="45">
        <v>0.03</v>
      </c>
      <c r="F94" s="45">
        <v>0.03</v>
      </c>
      <c r="G94" s="12">
        <v>26</v>
      </c>
      <c r="H94" s="12">
        <f t="shared" ref="H94" si="15">G94*E94</f>
        <v>0.78</v>
      </c>
      <c r="I94" s="45">
        <v>4.8</v>
      </c>
      <c r="J94" s="45">
        <v>1.8</v>
      </c>
      <c r="K94" s="45">
        <v>30</v>
      </c>
      <c r="L94" s="45">
        <f>(I94+K94)*4+(J94*9)</f>
        <v>155.39999999999998</v>
      </c>
      <c r="M94" s="45">
        <v>200102</v>
      </c>
      <c r="N94" s="45" t="s">
        <v>18</v>
      </c>
    </row>
    <row r="95" spans="1:14" ht="15" customHeight="1" x14ac:dyDescent="0.25">
      <c r="A95" s="90">
        <v>5</v>
      </c>
      <c r="B95" s="90" t="s">
        <v>50</v>
      </c>
      <c r="C95" s="90" t="s">
        <v>59</v>
      </c>
      <c r="D95" s="11" t="s">
        <v>49</v>
      </c>
      <c r="E95" s="45">
        <v>4.0000000000000001E-3</v>
      </c>
      <c r="F95" s="45">
        <v>4.0000000000000001E-3</v>
      </c>
      <c r="G95" s="12">
        <v>600</v>
      </c>
      <c r="H95" s="12">
        <f t="shared" ref="H95" si="16">G95*E95</f>
        <v>2.4</v>
      </c>
      <c r="I95" s="45">
        <v>0</v>
      </c>
      <c r="J95" s="45">
        <v>0</v>
      </c>
      <c r="K95" s="45">
        <v>10</v>
      </c>
      <c r="L95" s="22">
        <f>(I95+K95)*4+(J95*9)</f>
        <v>40</v>
      </c>
      <c r="M95" s="45">
        <v>160105</v>
      </c>
      <c r="N95" s="45" t="s">
        <v>18</v>
      </c>
    </row>
    <row r="96" spans="1:14" ht="15" customHeight="1" x14ac:dyDescent="0.25">
      <c r="A96" s="90"/>
      <c r="B96" s="91"/>
      <c r="C96" s="91"/>
      <c r="D96" s="11" t="s">
        <v>24</v>
      </c>
      <c r="E96" s="45">
        <v>0.19600000000000001</v>
      </c>
      <c r="F96" s="45">
        <v>0.19600000000000001</v>
      </c>
      <c r="G96" s="12">
        <v>0</v>
      </c>
      <c r="H96" s="12">
        <v>0</v>
      </c>
      <c r="I96" s="45"/>
      <c r="J96" s="45"/>
      <c r="K96" s="45"/>
      <c r="L96" s="45"/>
      <c r="M96" s="45"/>
      <c r="N96" s="45"/>
    </row>
    <row r="97" spans="1:14" ht="15" customHeight="1" x14ac:dyDescent="0.25">
      <c r="A97" s="90"/>
      <c r="B97" s="91"/>
      <c r="C97" s="91"/>
      <c r="D97" s="11" t="s">
        <v>41</v>
      </c>
      <c r="E97" s="45">
        <v>1.4999999999999999E-2</v>
      </c>
      <c r="F97" s="45">
        <v>1.4999999999999999E-2</v>
      </c>
      <c r="G97" s="12">
        <v>80</v>
      </c>
      <c r="H97" s="12">
        <f t="shared" ref="H97" si="17">G97*E97</f>
        <v>1.2</v>
      </c>
      <c r="I97" s="45"/>
      <c r="J97" s="45"/>
      <c r="K97" s="45"/>
      <c r="L97" s="45"/>
      <c r="M97" s="45"/>
      <c r="N97" s="45"/>
    </row>
    <row r="98" spans="1:14" s="8" customFormat="1" ht="15" customHeight="1" x14ac:dyDescent="0.25">
      <c r="A98" s="42">
        <v>6</v>
      </c>
      <c r="B98" s="42" t="s">
        <v>100</v>
      </c>
      <c r="C98" s="42">
        <v>120</v>
      </c>
      <c r="D98" s="30" t="s">
        <v>100</v>
      </c>
      <c r="E98" s="18">
        <v>0.12</v>
      </c>
      <c r="F98" s="18">
        <v>0.12</v>
      </c>
      <c r="G98" s="18">
        <v>110</v>
      </c>
      <c r="H98" s="18">
        <f t="shared" ref="H98" si="18">G98*E98</f>
        <v>13.2</v>
      </c>
      <c r="I98" s="42">
        <v>0.6</v>
      </c>
      <c r="J98" s="42">
        <v>0.45</v>
      </c>
      <c r="K98" s="42">
        <v>15.45</v>
      </c>
      <c r="L98" s="42">
        <f>(I98+K98)*4+(J98*9)</f>
        <v>68.25</v>
      </c>
      <c r="M98" s="42">
        <v>210104</v>
      </c>
      <c r="N98" s="42" t="s">
        <v>18</v>
      </c>
    </row>
    <row r="99" spans="1:14" ht="15.75" customHeight="1" x14ac:dyDescent="0.25">
      <c r="A99" s="88" t="s">
        <v>27</v>
      </c>
      <c r="B99" s="88"/>
      <c r="C99" s="88"/>
      <c r="D99" s="88"/>
      <c r="E99" s="88"/>
      <c r="F99" s="88"/>
      <c r="G99" s="88"/>
      <c r="H99" s="24">
        <f>SUM(H74:H98)</f>
        <v>67.942999999999998</v>
      </c>
      <c r="I99" s="24">
        <f>SUM(I74:I98)</f>
        <v>15.03</v>
      </c>
      <c r="J99" s="24">
        <f>SUM(J74:J98)</f>
        <v>12.39</v>
      </c>
      <c r="K99" s="24">
        <f>SUM(K74:K98)</f>
        <v>85.64</v>
      </c>
      <c r="L99" s="24">
        <f>SUM(L74:L98)</f>
        <v>514.18999999999994</v>
      </c>
      <c r="M99" s="36"/>
      <c r="N99" s="36"/>
    </row>
    <row r="100" spans="1:14" ht="15.75" x14ac:dyDescent="0.25">
      <c r="A100" s="31"/>
      <c r="B100" s="31"/>
      <c r="C100" s="31"/>
      <c r="D100" s="31"/>
      <c r="E100" s="31"/>
      <c r="F100" s="31"/>
      <c r="G100" s="31"/>
      <c r="H100" s="32"/>
      <c r="I100" s="33"/>
      <c r="J100" s="33"/>
      <c r="K100" s="33"/>
      <c r="L100" s="33"/>
      <c r="M100" s="33"/>
      <c r="N100" s="33"/>
    </row>
    <row r="101" spans="1:14" ht="15.75" x14ac:dyDescent="0.25">
      <c r="A101" s="31"/>
      <c r="B101" s="31"/>
      <c r="C101" s="31"/>
      <c r="D101" s="31"/>
      <c r="E101" s="31"/>
      <c r="F101" s="31"/>
      <c r="G101" s="31"/>
      <c r="H101" s="32"/>
      <c r="I101" s="33"/>
      <c r="J101" s="33"/>
      <c r="K101" s="33"/>
      <c r="L101" s="33"/>
      <c r="M101" s="33"/>
      <c r="N101" s="33"/>
    </row>
    <row r="102" spans="1:14" ht="15.75" x14ac:dyDescent="0.25">
      <c r="A102" s="31"/>
      <c r="B102" s="31"/>
      <c r="C102" s="31"/>
      <c r="D102" s="31"/>
      <c r="E102" s="31"/>
      <c r="F102" s="31"/>
      <c r="G102" s="31"/>
      <c r="H102" s="32"/>
      <c r="I102" s="33"/>
      <c r="J102" s="33"/>
      <c r="K102" s="33"/>
      <c r="L102" s="33"/>
      <c r="M102" s="33"/>
      <c r="N102" s="33"/>
    </row>
    <row r="103" spans="1:14" ht="15.75" x14ac:dyDescent="0.25">
      <c r="A103" s="31"/>
      <c r="B103" s="31"/>
      <c r="C103" s="31"/>
      <c r="D103" s="31"/>
      <c r="E103" s="31"/>
      <c r="F103" s="31"/>
      <c r="G103" s="31"/>
      <c r="H103" s="32"/>
      <c r="I103" s="33"/>
      <c r="J103" s="33"/>
      <c r="K103" s="33"/>
      <c r="L103" s="33"/>
      <c r="M103" s="33"/>
      <c r="N103" s="33"/>
    </row>
    <row r="104" spans="1:14" ht="15.75" x14ac:dyDescent="0.25">
      <c r="A104" s="31"/>
      <c r="B104" s="31"/>
      <c r="C104" s="31"/>
      <c r="D104" s="31"/>
      <c r="E104" s="31"/>
      <c r="F104" s="31"/>
      <c r="G104" s="31"/>
      <c r="H104" s="32"/>
      <c r="I104" s="33"/>
      <c r="J104" s="33"/>
      <c r="K104" s="33"/>
      <c r="L104" s="33"/>
      <c r="M104" s="33"/>
      <c r="N104" s="33"/>
    </row>
    <row r="105" spans="1:14" ht="15.75" x14ac:dyDescent="0.25">
      <c r="A105" s="31"/>
      <c r="B105" s="31"/>
      <c r="C105" s="31"/>
      <c r="D105" s="31"/>
      <c r="E105" s="31"/>
      <c r="F105" s="31"/>
      <c r="G105" s="31"/>
      <c r="H105" s="32"/>
      <c r="I105" s="33"/>
      <c r="J105" s="33"/>
      <c r="K105" s="33"/>
      <c r="L105" s="33"/>
      <c r="M105" s="33"/>
      <c r="N105" s="33"/>
    </row>
    <row r="106" spans="1:14" ht="15" customHeight="1" x14ac:dyDescent="0.25">
      <c r="A106" s="88" t="s">
        <v>33</v>
      </c>
      <c r="B106" s="88"/>
      <c r="C106" s="88"/>
      <c r="D106" s="88"/>
      <c r="E106" s="88"/>
      <c r="F106" s="88"/>
      <c r="G106" s="88"/>
      <c r="H106" s="88"/>
      <c r="I106" s="89"/>
      <c r="J106" s="89"/>
      <c r="K106" s="89"/>
      <c r="L106" s="89"/>
      <c r="M106" s="89"/>
      <c r="N106" s="89"/>
    </row>
    <row r="107" spans="1:14" ht="50.25" customHeight="1" x14ac:dyDescent="0.25">
      <c r="A107" s="10" t="s">
        <v>0</v>
      </c>
      <c r="B107" s="10"/>
      <c r="C107" s="10" t="s">
        <v>1</v>
      </c>
      <c r="D107" s="11" t="s">
        <v>2</v>
      </c>
      <c r="E107" s="10" t="s">
        <v>3</v>
      </c>
      <c r="F107" s="10" t="s">
        <v>4</v>
      </c>
      <c r="G107" s="12" t="s">
        <v>5</v>
      </c>
      <c r="H107" s="10" t="s">
        <v>6</v>
      </c>
      <c r="I107" s="10" t="s">
        <v>7</v>
      </c>
      <c r="J107" s="13" t="s">
        <v>8</v>
      </c>
      <c r="K107" s="10" t="s">
        <v>9</v>
      </c>
      <c r="L107" s="10" t="s">
        <v>10</v>
      </c>
      <c r="M107" s="10" t="s">
        <v>11</v>
      </c>
      <c r="N107" s="10" t="s">
        <v>12</v>
      </c>
    </row>
    <row r="108" spans="1:14" ht="15" customHeight="1" x14ac:dyDescent="0.25">
      <c r="A108" s="10"/>
      <c r="B108" s="10" t="s">
        <v>13</v>
      </c>
      <c r="C108" s="10" t="s">
        <v>14</v>
      </c>
      <c r="D108" s="11"/>
      <c r="E108" s="10" t="s">
        <v>14</v>
      </c>
      <c r="F108" s="10" t="s">
        <v>14</v>
      </c>
      <c r="G108" s="12" t="s">
        <v>15</v>
      </c>
      <c r="H108" s="10" t="s">
        <v>16</v>
      </c>
      <c r="I108" s="10" t="s">
        <v>14</v>
      </c>
      <c r="J108" s="10" t="s">
        <v>14</v>
      </c>
      <c r="K108" s="10" t="s">
        <v>14</v>
      </c>
      <c r="L108" s="10" t="s">
        <v>14</v>
      </c>
      <c r="M108" s="10"/>
      <c r="N108" s="10"/>
    </row>
    <row r="109" spans="1:14" ht="15" customHeight="1" x14ac:dyDescent="0.25">
      <c r="A109" s="90">
        <v>1</v>
      </c>
      <c r="B109" s="87" t="s">
        <v>87</v>
      </c>
      <c r="C109" s="90" t="s">
        <v>118</v>
      </c>
      <c r="D109" s="34" t="s">
        <v>90</v>
      </c>
      <c r="E109" s="16">
        <v>7.4999999999999997E-2</v>
      </c>
      <c r="F109" s="16">
        <v>0.05</v>
      </c>
      <c r="G109" s="12">
        <v>450</v>
      </c>
      <c r="H109" s="12">
        <f>G109*E109</f>
        <v>33.75</v>
      </c>
      <c r="I109" s="29">
        <v>15.68</v>
      </c>
      <c r="J109" s="29">
        <v>12.61</v>
      </c>
      <c r="K109" s="29">
        <v>12.61</v>
      </c>
      <c r="L109" s="10">
        <f>(I109+K109)*4+(J109*9)</f>
        <v>226.64999999999998</v>
      </c>
      <c r="M109" s="22">
        <v>451</v>
      </c>
      <c r="N109" s="29" t="s">
        <v>102</v>
      </c>
    </row>
    <row r="110" spans="1:14" ht="15" customHeight="1" x14ac:dyDescent="0.25">
      <c r="A110" s="90"/>
      <c r="B110" s="87"/>
      <c r="C110" s="90"/>
      <c r="D110" s="34" t="s">
        <v>30</v>
      </c>
      <c r="E110" s="16">
        <v>7.0000000000000001E-3</v>
      </c>
      <c r="F110" s="16">
        <v>5.0000000000000001E-3</v>
      </c>
      <c r="G110" s="12">
        <v>26</v>
      </c>
      <c r="H110" s="12">
        <f t="shared" ref="H110:H130" si="19">G110*E110</f>
        <v>0.182</v>
      </c>
      <c r="I110" s="38"/>
      <c r="J110" s="38"/>
      <c r="K110" s="38"/>
      <c r="L110" s="38"/>
      <c r="M110" s="38"/>
      <c r="N110" s="12"/>
    </row>
    <row r="111" spans="1:14" ht="15" customHeight="1" x14ac:dyDescent="0.25">
      <c r="A111" s="90"/>
      <c r="B111" s="87"/>
      <c r="C111" s="90"/>
      <c r="D111" s="34" t="s">
        <v>101</v>
      </c>
      <c r="E111" s="16">
        <v>3.0000000000000001E-3</v>
      </c>
      <c r="F111" s="16">
        <v>3.0000000000000001E-3</v>
      </c>
      <c r="G111" s="12">
        <v>120</v>
      </c>
      <c r="H111" s="12">
        <f t="shared" si="19"/>
        <v>0.36</v>
      </c>
      <c r="I111" s="38"/>
      <c r="J111" s="38"/>
      <c r="K111" s="38"/>
      <c r="L111" s="38"/>
      <c r="M111" s="38"/>
      <c r="N111" s="12"/>
    </row>
    <row r="112" spans="1:14" ht="15" customHeight="1" x14ac:dyDescent="0.25">
      <c r="A112" s="90"/>
      <c r="B112" s="87"/>
      <c r="C112" s="90"/>
      <c r="D112" s="34" t="s">
        <v>24</v>
      </c>
      <c r="E112" s="16">
        <v>1.0999999999999999E-2</v>
      </c>
      <c r="F112" s="16">
        <v>8.0000000000000002E-3</v>
      </c>
      <c r="G112" s="12">
        <v>0</v>
      </c>
      <c r="H112" s="12">
        <f t="shared" si="19"/>
        <v>0</v>
      </c>
      <c r="I112" s="38"/>
      <c r="J112" s="38"/>
      <c r="K112" s="38"/>
      <c r="L112" s="38"/>
      <c r="M112" s="38"/>
      <c r="N112" s="12"/>
    </row>
    <row r="113" spans="1:14" ht="15" customHeight="1" x14ac:dyDescent="0.25">
      <c r="A113" s="90"/>
      <c r="B113" s="87"/>
      <c r="C113" s="90"/>
      <c r="D113" s="34" t="s">
        <v>91</v>
      </c>
      <c r="E113" s="16">
        <v>1E-3</v>
      </c>
      <c r="F113" s="16">
        <v>1E-3</v>
      </c>
      <c r="G113" s="12">
        <v>533</v>
      </c>
      <c r="H113" s="12">
        <f>G113*E113</f>
        <v>0.53300000000000003</v>
      </c>
      <c r="I113" s="38"/>
      <c r="J113" s="38"/>
      <c r="K113" s="38"/>
      <c r="L113" s="38"/>
      <c r="M113" s="38"/>
      <c r="N113" s="12"/>
    </row>
    <row r="114" spans="1:14" ht="15" customHeight="1" x14ac:dyDescent="0.25">
      <c r="A114" s="90"/>
      <c r="B114" s="87"/>
      <c r="C114" s="90"/>
      <c r="D114" s="34" t="s">
        <v>47</v>
      </c>
      <c r="E114" s="16">
        <v>8.0000000000000002E-3</v>
      </c>
      <c r="F114" s="16">
        <v>7.0000000000000001E-3</v>
      </c>
      <c r="G114" s="12">
        <v>32</v>
      </c>
      <c r="H114" s="12">
        <f>G114*E114</f>
        <v>0.25600000000000001</v>
      </c>
      <c r="I114" s="38"/>
      <c r="J114" s="38"/>
      <c r="K114" s="38"/>
      <c r="L114" s="38"/>
      <c r="M114" s="38"/>
      <c r="N114" s="12"/>
    </row>
    <row r="115" spans="1:14" ht="15" customHeight="1" x14ac:dyDescent="0.25">
      <c r="A115" s="90"/>
      <c r="B115" s="87"/>
      <c r="C115" s="90"/>
      <c r="D115" s="34" t="s">
        <v>46</v>
      </c>
      <c r="E115" s="16">
        <v>4.0000000000000001E-3</v>
      </c>
      <c r="F115" s="16">
        <v>2E-3</v>
      </c>
      <c r="G115" s="12">
        <v>30</v>
      </c>
      <c r="H115" s="12">
        <f t="shared" si="19"/>
        <v>0.12</v>
      </c>
      <c r="I115" s="38"/>
      <c r="J115" s="38"/>
      <c r="K115" s="38"/>
      <c r="L115" s="10"/>
      <c r="M115" s="38"/>
      <c r="N115" s="12"/>
    </row>
    <row r="116" spans="1:14" ht="15" customHeight="1" x14ac:dyDescent="0.25">
      <c r="A116" s="90"/>
      <c r="B116" s="87"/>
      <c r="C116" s="90"/>
      <c r="D116" s="34" t="s">
        <v>21</v>
      </c>
      <c r="E116" s="16">
        <v>4.0000000000000001E-3</v>
      </c>
      <c r="F116" s="16">
        <v>2E-3</v>
      </c>
      <c r="G116" s="12">
        <v>35</v>
      </c>
      <c r="H116" s="12">
        <f t="shared" si="19"/>
        <v>0.14000000000000001</v>
      </c>
      <c r="I116" s="38"/>
      <c r="J116" s="38"/>
      <c r="K116" s="38"/>
      <c r="L116" s="38"/>
      <c r="M116" s="38"/>
      <c r="N116" s="12"/>
    </row>
    <row r="117" spans="1:14" ht="15" customHeight="1" x14ac:dyDescent="0.25">
      <c r="A117" s="90"/>
      <c r="B117" s="87"/>
      <c r="C117" s="90"/>
      <c r="D117" s="34" t="s">
        <v>26</v>
      </c>
      <c r="E117" s="16">
        <v>2E-3</v>
      </c>
      <c r="F117" s="16">
        <v>2E-3</v>
      </c>
      <c r="G117" s="12">
        <v>150</v>
      </c>
      <c r="H117" s="12">
        <f t="shared" si="19"/>
        <v>0.3</v>
      </c>
      <c r="I117" s="38"/>
      <c r="J117" s="38"/>
      <c r="K117" s="38"/>
      <c r="L117" s="38"/>
      <c r="M117" s="38"/>
      <c r="N117" s="12"/>
    </row>
    <row r="118" spans="1:14" s="8" customFormat="1" ht="15" customHeight="1" x14ac:dyDescent="0.25">
      <c r="A118" s="90"/>
      <c r="B118" s="87"/>
      <c r="C118" s="90"/>
      <c r="D118" s="17" t="s">
        <v>51</v>
      </c>
      <c r="E118" s="35">
        <v>5.0000000000000001E-3</v>
      </c>
      <c r="F118" s="35">
        <v>5.0000000000000001E-3</v>
      </c>
      <c r="G118" s="18">
        <v>15</v>
      </c>
      <c r="H118" s="18">
        <f>G118*E118</f>
        <v>7.4999999999999997E-2</v>
      </c>
      <c r="I118" s="58"/>
      <c r="J118" s="58"/>
      <c r="K118" s="49"/>
      <c r="L118" s="49"/>
      <c r="M118" s="49"/>
      <c r="N118" s="49"/>
    </row>
    <row r="119" spans="1:14" ht="15" customHeight="1" x14ac:dyDescent="0.25">
      <c r="A119" s="90">
        <v>2</v>
      </c>
      <c r="B119" s="90" t="s">
        <v>88</v>
      </c>
      <c r="C119" s="90">
        <v>150</v>
      </c>
      <c r="D119" s="11" t="s">
        <v>89</v>
      </c>
      <c r="E119" s="10">
        <v>0.05</v>
      </c>
      <c r="F119" s="10">
        <v>0.05</v>
      </c>
      <c r="G119" s="12">
        <v>80</v>
      </c>
      <c r="H119" s="12">
        <f t="shared" ref="H119:H124" si="20">E119*G119</f>
        <v>4</v>
      </c>
      <c r="I119" s="10">
        <v>3.7</v>
      </c>
      <c r="J119" s="10">
        <v>4.25</v>
      </c>
      <c r="K119" s="10">
        <v>40.98</v>
      </c>
      <c r="L119" s="10">
        <f>(I119+K119)*4+(J119*9)</f>
        <v>216.97</v>
      </c>
      <c r="M119" s="10">
        <v>130301</v>
      </c>
      <c r="N119" s="10" t="s">
        <v>18</v>
      </c>
    </row>
    <row r="120" spans="1:14" ht="15" customHeight="1" x14ac:dyDescent="0.25">
      <c r="A120" s="90"/>
      <c r="B120" s="90"/>
      <c r="C120" s="90"/>
      <c r="D120" s="11" t="s">
        <v>24</v>
      </c>
      <c r="E120" s="10">
        <v>9.4E-2</v>
      </c>
      <c r="F120" s="45">
        <v>9.4E-2</v>
      </c>
      <c r="G120" s="12">
        <v>0</v>
      </c>
      <c r="H120" s="12">
        <f t="shared" si="20"/>
        <v>0</v>
      </c>
      <c r="I120" s="10"/>
      <c r="J120" s="10"/>
      <c r="K120" s="10"/>
      <c r="L120" s="10"/>
      <c r="M120" s="10"/>
      <c r="N120" s="10"/>
    </row>
    <row r="121" spans="1:14" ht="15" customHeight="1" x14ac:dyDescent="0.25">
      <c r="A121" s="90"/>
      <c r="B121" s="90"/>
      <c r="C121" s="90"/>
      <c r="D121" s="11" t="s">
        <v>91</v>
      </c>
      <c r="E121" s="16">
        <v>1E-3</v>
      </c>
      <c r="F121" s="10">
        <v>1E-3</v>
      </c>
      <c r="G121" s="12">
        <v>533</v>
      </c>
      <c r="H121" s="12">
        <f t="shared" si="20"/>
        <v>0.53300000000000003</v>
      </c>
      <c r="I121" s="10"/>
      <c r="J121" s="10"/>
      <c r="K121" s="10"/>
      <c r="L121" s="10"/>
      <c r="M121" s="10"/>
      <c r="N121" s="10"/>
    </row>
    <row r="122" spans="1:14" ht="15" customHeight="1" x14ac:dyDescent="0.25">
      <c r="A122" s="90"/>
      <c r="B122" s="90"/>
      <c r="C122" s="90"/>
      <c r="D122" s="11" t="s">
        <v>51</v>
      </c>
      <c r="E122" s="10">
        <v>5.0000000000000001E-3</v>
      </c>
      <c r="F122" s="10">
        <v>5.0000000000000001E-3</v>
      </c>
      <c r="G122" s="12">
        <v>15</v>
      </c>
      <c r="H122" s="12">
        <f t="shared" si="20"/>
        <v>7.4999999999999997E-2</v>
      </c>
      <c r="I122" s="16"/>
      <c r="J122" s="10"/>
      <c r="K122" s="10"/>
      <c r="L122" s="10"/>
      <c r="M122" s="10"/>
      <c r="N122" s="10"/>
    </row>
    <row r="123" spans="1:14" s="8" customFormat="1" ht="23.1" customHeight="1" x14ac:dyDescent="0.25">
      <c r="A123" s="97">
        <v>3</v>
      </c>
      <c r="B123" s="97" t="s">
        <v>96</v>
      </c>
      <c r="C123" s="97">
        <v>100</v>
      </c>
      <c r="D123" s="17" t="s">
        <v>71</v>
      </c>
      <c r="E123" s="35">
        <v>0.05</v>
      </c>
      <c r="F123" s="18">
        <v>0.05</v>
      </c>
      <c r="G123" s="18">
        <v>50</v>
      </c>
      <c r="H123" s="18">
        <f t="shared" si="20"/>
        <v>2.5</v>
      </c>
      <c r="I123" s="18">
        <v>0.79</v>
      </c>
      <c r="J123" s="18">
        <v>15.11</v>
      </c>
      <c r="K123" s="18">
        <v>2.58</v>
      </c>
      <c r="L123" s="10">
        <f t="shared" ref="L123" si="21">(I123+K123)*4+(J123*9)</f>
        <v>149.47</v>
      </c>
      <c r="M123" s="20">
        <v>100505</v>
      </c>
      <c r="N123" s="10" t="s">
        <v>18</v>
      </c>
    </row>
    <row r="124" spans="1:14" s="8" customFormat="1" ht="23.1" customHeight="1" x14ac:dyDescent="0.25">
      <c r="A124" s="97"/>
      <c r="B124" s="97"/>
      <c r="C124" s="97"/>
      <c r="D124" s="17" t="s">
        <v>72</v>
      </c>
      <c r="E124" s="35">
        <v>0.05</v>
      </c>
      <c r="F124" s="18">
        <v>0.05</v>
      </c>
      <c r="G124" s="18">
        <v>50</v>
      </c>
      <c r="H124" s="18">
        <f t="shared" si="20"/>
        <v>2.5</v>
      </c>
      <c r="I124" s="18"/>
      <c r="J124" s="18"/>
      <c r="K124" s="18"/>
      <c r="L124" s="21"/>
      <c r="M124" s="18"/>
      <c r="N124" s="21"/>
    </row>
    <row r="125" spans="1:14" ht="19.5" customHeight="1" x14ac:dyDescent="0.25">
      <c r="A125" s="10">
        <v>4</v>
      </c>
      <c r="B125" s="45" t="s">
        <v>103</v>
      </c>
      <c r="C125" s="45">
        <v>30</v>
      </c>
      <c r="D125" s="11" t="s">
        <v>30</v>
      </c>
      <c r="E125" s="45">
        <v>0.03</v>
      </c>
      <c r="F125" s="45">
        <v>0.03</v>
      </c>
      <c r="G125" s="12">
        <v>26</v>
      </c>
      <c r="H125" s="12">
        <f t="shared" ref="H125" si="22">G125*E125</f>
        <v>0.78</v>
      </c>
      <c r="I125" s="45">
        <v>4.8</v>
      </c>
      <c r="J125" s="45">
        <v>1.8</v>
      </c>
      <c r="K125" s="45">
        <v>30</v>
      </c>
      <c r="L125" s="45">
        <f>(I125+K125)*4+(J125*9)</f>
        <v>155.39999999999998</v>
      </c>
      <c r="M125" s="45">
        <v>200102</v>
      </c>
      <c r="N125" s="45" t="s">
        <v>18</v>
      </c>
    </row>
    <row r="126" spans="1:14" ht="15" customHeight="1" x14ac:dyDescent="0.25">
      <c r="A126" s="90">
        <v>5</v>
      </c>
      <c r="B126" s="90" t="s">
        <v>65</v>
      </c>
      <c r="C126" s="90" t="s">
        <v>31</v>
      </c>
      <c r="D126" s="34" t="s">
        <v>57</v>
      </c>
      <c r="E126" s="16">
        <v>6.0000000000000001E-3</v>
      </c>
      <c r="F126" s="16">
        <v>6.0000000000000001E-3</v>
      </c>
      <c r="G126" s="12">
        <v>600</v>
      </c>
      <c r="H126" s="12">
        <f t="shared" si="19"/>
        <v>3.6</v>
      </c>
      <c r="I126" s="12">
        <v>3.68</v>
      </c>
      <c r="J126" s="12">
        <v>3.48</v>
      </c>
      <c r="K126" s="12">
        <v>14.62</v>
      </c>
      <c r="L126" s="10">
        <f>(I126+K126)*4+(J126*9)</f>
        <v>104.52000000000001</v>
      </c>
      <c r="M126" s="10">
        <v>160101</v>
      </c>
      <c r="N126" s="10" t="s">
        <v>18</v>
      </c>
    </row>
    <row r="127" spans="1:14" ht="15" customHeight="1" x14ac:dyDescent="0.25">
      <c r="A127" s="90"/>
      <c r="B127" s="90"/>
      <c r="C127" s="90"/>
      <c r="D127" s="34" t="s">
        <v>48</v>
      </c>
      <c r="E127" s="16">
        <v>0.13400000000000001</v>
      </c>
      <c r="F127" s="16">
        <v>0.13400000000000001</v>
      </c>
      <c r="G127" s="12">
        <v>0</v>
      </c>
      <c r="H127" s="12">
        <f t="shared" si="19"/>
        <v>0</v>
      </c>
      <c r="I127" s="38"/>
      <c r="J127" s="38"/>
      <c r="K127" s="38"/>
      <c r="L127" s="38"/>
      <c r="M127" s="38"/>
      <c r="N127" s="38"/>
    </row>
    <row r="128" spans="1:14" ht="15" customHeight="1" x14ac:dyDescent="0.25">
      <c r="A128" s="90"/>
      <c r="B128" s="90"/>
      <c r="C128" s="90"/>
      <c r="D128" s="34" t="s">
        <v>55</v>
      </c>
      <c r="E128" s="16">
        <v>1.4999999999999999E-2</v>
      </c>
      <c r="F128" s="16">
        <v>1.4999999999999999E-2</v>
      </c>
      <c r="G128" s="12">
        <v>80</v>
      </c>
      <c r="H128" s="12">
        <f t="shared" si="19"/>
        <v>1.2</v>
      </c>
      <c r="I128" s="12"/>
      <c r="J128" s="12"/>
      <c r="K128" s="12"/>
      <c r="L128" s="10"/>
      <c r="M128" s="12"/>
      <c r="N128" s="38"/>
    </row>
    <row r="129" spans="1:14" ht="15" customHeight="1" x14ac:dyDescent="0.25">
      <c r="A129" s="90"/>
      <c r="B129" s="90"/>
      <c r="C129" s="90"/>
      <c r="D129" s="34" t="s">
        <v>20</v>
      </c>
      <c r="E129" s="16">
        <v>0.06</v>
      </c>
      <c r="F129" s="12">
        <v>0.06</v>
      </c>
      <c r="G129" s="12">
        <v>65</v>
      </c>
      <c r="H129" s="12">
        <f t="shared" si="19"/>
        <v>3.9</v>
      </c>
      <c r="I129" s="57"/>
      <c r="J129" s="38"/>
      <c r="K129" s="38"/>
      <c r="L129" s="38"/>
      <c r="M129" s="38"/>
      <c r="N129" s="38"/>
    </row>
    <row r="130" spans="1:14" ht="15" customHeight="1" x14ac:dyDescent="0.25">
      <c r="A130" s="10">
        <v>6</v>
      </c>
      <c r="B130" s="10" t="s">
        <v>81</v>
      </c>
      <c r="C130" s="10">
        <v>120</v>
      </c>
      <c r="D130" s="11" t="s">
        <v>81</v>
      </c>
      <c r="E130" s="10">
        <v>0.12</v>
      </c>
      <c r="F130" s="10">
        <v>0.12</v>
      </c>
      <c r="G130" s="12">
        <v>40</v>
      </c>
      <c r="H130" s="12">
        <f t="shared" si="19"/>
        <v>4.8</v>
      </c>
      <c r="I130" s="39">
        <v>0.6</v>
      </c>
      <c r="J130" s="39">
        <v>0.6</v>
      </c>
      <c r="K130" s="39">
        <v>14.7</v>
      </c>
      <c r="L130" s="10">
        <f>(I130+K130)*4+(J130*9)</f>
        <v>66.599999999999994</v>
      </c>
      <c r="M130" s="27">
        <v>210110</v>
      </c>
      <c r="N130" s="27" t="s">
        <v>18</v>
      </c>
    </row>
    <row r="131" spans="1:14" ht="15" customHeight="1" x14ac:dyDescent="0.25">
      <c r="A131" s="88" t="s">
        <v>27</v>
      </c>
      <c r="B131" s="88"/>
      <c r="C131" s="88"/>
      <c r="D131" s="88"/>
      <c r="E131" s="88"/>
      <c r="F131" s="88"/>
      <c r="G131" s="88"/>
      <c r="H131" s="24">
        <f>SUM(H109:H130)</f>
        <v>59.604000000000006</v>
      </c>
      <c r="I131" s="24">
        <f>SUM(I109:I130)</f>
        <v>29.25</v>
      </c>
      <c r="J131" s="24">
        <f>SUM(J109:J130)</f>
        <v>37.849999999999994</v>
      </c>
      <c r="K131" s="24">
        <f>SUM(K109:K130)</f>
        <v>115.49</v>
      </c>
      <c r="L131" s="24">
        <f>SUM(L109:L130)</f>
        <v>919.61</v>
      </c>
      <c r="M131" s="36"/>
      <c r="N131" s="27"/>
    </row>
    <row r="132" spans="1:14" x14ac:dyDescent="0.25">
      <c r="A132"/>
      <c r="B132"/>
      <c r="C132"/>
      <c r="D132"/>
      <c r="E132"/>
      <c r="F132"/>
      <c r="G132"/>
      <c r="H132"/>
    </row>
    <row r="133" spans="1:14" x14ac:dyDescent="0.25">
      <c r="A133"/>
      <c r="B133"/>
      <c r="C133"/>
      <c r="D133"/>
      <c r="E133"/>
      <c r="F133"/>
      <c r="G133"/>
      <c r="H133"/>
    </row>
    <row r="134" spans="1:14" x14ac:dyDescent="0.25">
      <c r="A134"/>
      <c r="B134"/>
      <c r="C134"/>
      <c r="D134"/>
      <c r="E134"/>
      <c r="F134"/>
      <c r="G134"/>
      <c r="H134"/>
    </row>
    <row r="135" spans="1:14" x14ac:dyDescent="0.25">
      <c r="A135"/>
      <c r="B135"/>
      <c r="C135"/>
      <c r="D135"/>
      <c r="E135"/>
      <c r="F135"/>
      <c r="G135"/>
      <c r="H135"/>
    </row>
    <row r="136" spans="1:14" x14ac:dyDescent="0.25">
      <c r="A136"/>
      <c r="B136"/>
      <c r="C136"/>
      <c r="D136"/>
      <c r="E136"/>
      <c r="F136"/>
      <c r="G136"/>
      <c r="H136"/>
    </row>
    <row r="137" spans="1:14" ht="15.75" x14ac:dyDescent="0.25">
      <c r="A137" s="88" t="s">
        <v>82</v>
      </c>
      <c r="B137" s="88"/>
      <c r="C137" s="88"/>
      <c r="D137" s="88"/>
      <c r="E137" s="88"/>
      <c r="F137" s="88"/>
      <c r="G137" s="88"/>
      <c r="H137" s="88"/>
      <c r="I137" s="89"/>
      <c r="J137" s="89"/>
      <c r="K137" s="89"/>
      <c r="L137" s="89"/>
      <c r="M137" s="89"/>
      <c r="N137" s="89"/>
    </row>
    <row r="138" spans="1:14" ht="54" customHeight="1" x14ac:dyDescent="0.25">
      <c r="A138" s="10" t="s">
        <v>0</v>
      </c>
      <c r="B138" s="10"/>
      <c r="C138" s="10" t="s">
        <v>1</v>
      </c>
      <c r="D138" s="11" t="s">
        <v>2</v>
      </c>
      <c r="E138" s="10" t="s">
        <v>3</v>
      </c>
      <c r="F138" s="10" t="s">
        <v>4</v>
      </c>
      <c r="G138" s="12" t="s">
        <v>5</v>
      </c>
      <c r="H138" s="10" t="s">
        <v>6</v>
      </c>
      <c r="I138" s="10" t="s">
        <v>7</v>
      </c>
      <c r="J138" s="10" t="s">
        <v>8</v>
      </c>
      <c r="K138" s="10" t="s">
        <v>9</v>
      </c>
      <c r="L138" s="10" t="s">
        <v>10</v>
      </c>
      <c r="M138" s="10" t="s">
        <v>11</v>
      </c>
      <c r="N138" s="10" t="s">
        <v>12</v>
      </c>
    </row>
    <row r="139" spans="1:14" ht="15" customHeight="1" x14ac:dyDescent="0.25">
      <c r="A139" s="10"/>
      <c r="B139" s="10" t="s">
        <v>13</v>
      </c>
      <c r="C139" s="10" t="s">
        <v>14</v>
      </c>
      <c r="D139" s="11"/>
      <c r="E139" s="10" t="s">
        <v>14</v>
      </c>
      <c r="F139" s="10" t="s">
        <v>14</v>
      </c>
      <c r="G139" s="12" t="s">
        <v>15</v>
      </c>
      <c r="H139" s="10" t="s">
        <v>16</v>
      </c>
      <c r="I139" s="10" t="s">
        <v>14</v>
      </c>
      <c r="J139" s="10" t="s">
        <v>14</v>
      </c>
      <c r="K139" s="10" t="s">
        <v>14</v>
      </c>
      <c r="L139" s="10" t="s">
        <v>14</v>
      </c>
      <c r="M139" s="10"/>
      <c r="N139" s="10"/>
    </row>
    <row r="140" spans="1:14" s="8" customFormat="1" ht="15" customHeight="1" x14ac:dyDescent="0.25">
      <c r="A140" s="97">
        <v>1</v>
      </c>
      <c r="B140" s="87" t="s">
        <v>77</v>
      </c>
      <c r="C140" s="90" t="s">
        <v>117</v>
      </c>
      <c r="D140" s="11" t="s">
        <v>43</v>
      </c>
      <c r="E140" s="16">
        <v>7.7299999999999994E-2</v>
      </c>
      <c r="F140" s="62">
        <v>7.0000000000000007E-2</v>
      </c>
      <c r="G140" s="12">
        <v>320</v>
      </c>
      <c r="H140" s="12">
        <f>G140*E140</f>
        <v>24.735999999999997</v>
      </c>
      <c r="I140" s="62">
        <v>8.84</v>
      </c>
      <c r="J140" s="62">
        <v>9.0399999999999991</v>
      </c>
      <c r="K140" s="62">
        <v>9.35</v>
      </c>
      <c r="L140" s="62">
        <f>(I140+K140)*4+(J140*9)</f>
        <v>154.11999999999998</v>
      </c>
      <c r="M140" s="62">
        <v>204</v>
      </c>
      <c r="N140" s="62" t="s">
        <v>18</v>
      </c>
    </row>
    <row r="141" spans="1:14" s="8" customFormat="1" ht="15" customHeight="1" x14ac:dyDescent="0.25">
      <c r="A141" s="97"/>
      <c r="B141" s="87"/>
      <c r="C141" s="90"/>
      <c r="D141" s="11" t="s">
        <v>30</v>
      </c>
      <c r="E141" s="62">
        <v>0.01</v>
      </c>
      <c r="F141" s="62">
        <v>7.0000000000000001E-3</v>
      </c>
      <c r="G141" s="12">
        <v>26</v>
      </c>
      <c r="H141" s="12">
        <f t="shared" ref="H141:H148" si="23">G141*E141</f>
        <v>0.26</v>
      </c>
      <c r="I141" s="62"/>
      <c r="J141" s="62"/>
      <c r="K141" s="62"/>
      <c r="L141" s="62"/>
      <c r="M141" s="62"/>
      <c r="N141" s="62"/>
    </row>
    <row r="142" spans="1:14" s="8" customFormat="1" ht="15" customHeight="1" x14ac:dyDescent="0.25">
      <c r="A142" s="97"/>
      <c r="B142" s="87"/>
      <c r="C142" s="90"/>
      <c r="D142" s="11" t="s">
        <v>20</v>
      </c>
      <c r="E142" s="62">
        <v>1.4999999999999999E-2</v>
      </c>
      <c r="F142" s="62">
        <v>1.4999999999999999E-2</v>
      </c>
      <c r="G142" s="12">
        <v>65</v>
      </c>
      <c r="H142" s="12">
        <f t="shared" si="23"/>
        <v>0.97499999999999998</v>
      </c>
      <c r="I142" s="62"/>
      <c r="J142" s="62"/>
      <c r="K142" s="62"/>
      <c r="L142" s="62"/>
      <c r="M142" s="62"/>
      <c r="N142" s="62"/>
    </row>
    <row r="143" spans="1:14" s="8" customFormat="1" ht="15" customHeight="1" x14ac:dyDescent="0.25">
      <c r="A143" s="97"/>
      <c r="B143" s="87"/>
      <c r="C143" s="90"/>
      <c r="D143" s="30" t="s">
        <v>21</v>
      </c>
      <c r="E143" s="63">
        <v>6.0000000000000001E-3</v>
      </c>
      <c r="F143" s="63">
        <v>4.0000000000000001E-3</v>
      </c>
      <c r="G143" s="18">
        <v>35</v>
      </c>
      <c r="H143" s="18">
        <f t="shared" si="23"/>
        <v>0.21</v>
      </c>
      <c r="I143" s="63"/>
      <c r="J143" s="63"/>
      <c r="K143" s="63"/>
      <c r="L143" s="63"/>
      <c r="M143" s="63"/>
      <c r="N143" s="63"/>
    </row>
    <row r="144" spans="1:14" s="8" customFormat="1" ht="15" customHeight="1" x14ac:dyDescent="0.25">
      <c r="A144" s="97"/>
      <c r="B144" s="87"/>
      <c r="C144" s="90"/>
      <c r="D144" s="30" t="s">
        <v>22</v>
      </c>
      <c r="E144" s="63">
        <v>5.0000000000000001E-3</v>
      </c>
      <c r="F144" s="63">
        <v>5.0000000000000001E-3</v>
      </c>
      <c r="G144" s="18">
        <v>32</v>
      </c>
      <c r="H144" s="18">
        <f t="shared" si="23"/>
        <v>0.16</v>
      </c>
      <c r="I144" s="63"/>
      <c r="J144" s="63"/>
      <c r="K144" s="63"/>
      <c r="L144" s="63"/>
      <c r="M144" s="63"/>
      <c r="N144" s="63"/>
    </row>
    <row r="145" spans="1:14" s="8" customFormat="1" ht="15" customHeight="1" x14ac:dyDescent="0.25">
      <c r="A145" s="97"/>
      <c r="B145" s="87"/>
      <c r="C145" s="90"/>
      <c r="D145" s="30" t="s">
        <v>23</v>
      </c>
      <c r="E145" s="63">
        <v>2.5000000000000001E-2</v>
      </c>
      <c r="F145" s="63">
        <v>0.02</v>
      </c>
      <c r="G145" s="18">
        <v>108</v>
      </c>
      <c r="H145" s="18">
        <f t="shared" si="23"/>
        <v>2.7</v>
      </c>
      <c r="I145" s="63"/>
      <c r="J145" s="63"/>
      <c r="K145" s="63"/>
      <c r="L145" s="63"/>
      <c r="M145" s="63"/>
      <c r="N145" s="63"/>
    </row>
    <row r="146" spans="1:14" s="8" customFormat="1" ht="15" customHeight="1" x14ac:dyDescent="0.25">
      <c r="A146" s="97"/>
      <c r="B146" s="87"/>
      <c r="C146" s="90"/>
      <c r="D146" s="30" t="s">
        <v>51</v>
      </c>
      <c r="E146" s="63">
        <v>4.0000000000000001E-3</v>
      </c>
      <c r="F146" s="63">
        <v>4.0000000000000001E-3</v>
      </c>
      <c r="G146" s="18">
        <v>15</v>
      </c>
      <c r="H146" s="18">
        <f t="shared" si="23"/>
        <v>0.06</v>
      </c>
      <c r="I146" s="63"/>
      <c r="J146" s="63"/>
      <c r="K146" s="63"/>
      <c r="L146" s="63"/>
      <c r="M146" s="63"/>
      <c r="N146" s="63"/>
    </row>
    <row r="147" spans="1:14" s="8" customFormat="1" ht="15" customHeight="1" x14ac:dyDescent="0.25">
      <c r="A147" s="97"/>
      <c r="B147" s="87"/>
      <c r="C147" s="90"/>
      <c r="D147" s="30" t="s">
        <v>25</v>
      </c>
      <c r="E147" s="63">
        <v>4.0000000000000001E-3</v>
      </c>
      <c r="F147" s="63">
        <v>4.0000000000000001E-3</v>
      </c>
      <c r="G147" s="18">
        <v>120</v>
      </c>
      <c r="H147" s="18">
        <f t="shared" si="23"/>
        <v>0.48</v>
      </c>
      <c r="I147" s="63"/>
      <c r="J147" s="63"/>
      <c r="K147" s="63"/>
      <c r="L147" s="63"/>
      <c r="M147" s="63"/>
      <c r="N147" s="63"/>
    </row>
    <row r="148" spans="1:14" s="8" customFormat="1" ht="15" customHeight="1" x14ac:dyDescent="0.25">
      <c r="A148" s="97"/>
      <c r="B148" s="87"/>
      <c r="C148" s="90"/>
      <c r="D148" s="30" t="s">
        <v>53</v>
      </c>
      <c r="E148" s="63">
        <v>6.0000000000000001E-3</v>
      </c>
      <c r="F148" s="63">
        <v>6.0000000000000001E-3</v>
      </c>
      <c r="G148" s="18">
        <v>200</v>
      </c>
      <c r="H148" s="18">
        <f t="shared" si="23"/>
        <v>1.2</v>
      </c>
      <c r="I148" s="35"/>
      <c r="J148" s="35"/>
      <c r="K148" s="63"/>
      <c r="L148" s="63"/>
      <c r="M148" s="63"/>
      <c r="N148" s="63"/>
    </row>
    <row r="149" spans="1:14" s="8" customFormat="1" ht="15" customHeight="1" x14ac:dyDescent="0.25">
      <c r="A149" s="97">
        <v>2</v>
      </c>
      <c r="B149" s="97" t="s">
        <v>109</v>
      </c>
      <c r="C149" s="97" t="s">
        <v>110</v>
      </c>
      <c r="D149" s="30" t="s">
        <v>85</v>
      </c>
      <c r="E149" s="35">
        <v>0.15</v>
      </c>
      <c r="F149" s="35">
        <v>0.15</v>
      </c>
      <c r="G149" s="18">
        <v>45</v>
      </c>
      <c r="H149" s="18">
        <f t="shared" ref="H149:H150" si="24">G149*E149</f>
        <v>6.75</v>
      </c>
      <c r="I149" s="42">
        <v>5.6</v>
      </c>
      <c r="J149" s="42">
        <v>4.2</v>
      </c>
      <c r="K149" s="42">
        <v>36</v>
      </c>
      <c r="L149" s="42">
        <v>204.3</v>
      </c>
      <c r="M149" s="42">
        <v>205</v>
      </c>
      <c r="N149" s="42" t="s">
        <v>111</v>
      </c>
    </row>
    <row r="150" spans="1:14" s="8" customFormat="1" ht="15" customHeight="1" x14ac:dyDescent="0.25">
      <c r="A150" s="97"/>
      <c r="B150" s="97"/>
      <c r="C150" s="97"/>
      <c r="D150" s="30" t="s">
        <v>52</v>
      </c>
      <c r="E150" s="35">
        <v>5.0000000000000001E-3</v>
      </c>
      <c r="F150" s="35">
        <v>5.0000000000000001E-3</v>
      </c>
      <c r="G150" s="18">
        <v>533</v>
      </c>
      <c r="H150" s="18">
        <f t="shared" si="24"/>
        <v>2.665</v>
      </c>
      <c r="I150" s="35"/>
      <c r="J150" s="42"/>
      <c r="K150" s="42"/>
      <c r="L150" s="42"/>
      <c r="M150" s="42"/>
      <c r="N150" s="42"/>
    </row>
    <row r="151" spans="1:14" s="8" customFormat="1" ht="22.5" customHeight="1" x14ac:dyDescent="0.25">
      <c r="A151" s="97">
        <v>3</v>
      </c>
      <c r="B151" s="97" t="s">
        <v>96</v>
      </c>
      <c r="C151" s="97">
        <v>100</v>
      </c>
      <c r="D151" s="17" t="s">
        <v>71</v>
      </c>
      <c r="E151" s="35">
        <v>0.05</v>
      </c>
      <c r="F151" s="18">
        <v>0.05</v>
      </c>
      <c r="G151" s="18">
        <v>50</v>
      </c>
      <c r="H151" s="18">
        <f t="shared" ref="H151:H152" si="25">E151*G151</f>
        <v>2.5</v>
      </c>
      <c r="I151" s="18">
        <v>0.79</v>
      </c>
      <c r="J151" s="18">
        <v>15.11</v>
      </c>
      <c r="K151" s="18">
        <v>2.58</v>
      </c>
      <c r="L151" s="10">
        <f t="shared" ref="L151" si="26">(I151+K151)*4+(J151*9)</f>
        <v>149.47</v>
      </c>
      <c r="M151" s="20">
        <v>100505</v>
      </c>
      <c r="N151" s="10" t="s">
        <v>18</v>
      </c>
    </row>
    <row r="152" spans="1:14" s="8" customFormat="1" ht="22.5" customHeight="1" x14ac:dyDescent="0.25">
      <c r="A152" s="97"/>
      <c r="B152" s="97"/>
      <c r="C152" s="97"/>
      <c r="D152" s="17" t="s">
        <v>72</v>
      </c>
      <c r="E152" s="35">
        <v>0.05</v>
      </c>
      <c r="F152" s="18">
        <v>0.05</v>
      </c>
      <c r="G152" s="18">
        <v>50</v>
      </c>
      <c r="H152" s="18">
        <f t="shared" si="25"/>
        <v>2.5</v>
      </c>
      <c r="I152" s="18"/>
      <c r="J152" s="18"/>
      <c r="K152" s="18"/>
      <c r="L152" s="10"/>
      <c r="M152" s="18"/>
      <c r="N152" s="10"/>
    </row>
    <row r="153" spans="1:14" ht="15.75" x14ac:dyDescent="0.25">
      <c r="A153" s="10">
        <v>4</v>
      </c>
      <c r="B153" s="45" t="s">
        <v>103</v>
      </c>
      <c r="C153" s="45">
        <v>30</v>
      </c>
      <c r="D153" s="11" t="s">
        <v>30</v>
      </c>
      <c r="E153" s="45">
        <v>0.03</v>
      </c>
      <c r="F153" s="45">
        <v>0.03</v>
      </c>
      <c r="G153" s="12">
        <v>26</v>
      </c>
      <c r="H153" s="12">
        <f t="shared" ref="H153:H157" si="27">G153*E153</f>
        <v>0.78</v>
      </c>
      <c r="I153" s="45">
        <v>4.8</v>
      </c>
      <c r="J153" s="45">
        <v>1.8</v>
      </c>
      <c r="K153" s="45">
        <v>30</v>
      </c>
      <c r="L153" s="45">
        <f>(I153+K153)*4+(J153*9)</f>
        <v>155.39999999999998</v>
      </c>
      <c r="M153" s="45">
        <v>200102</v>
      </c>
      <c r="N153" s="45" t="s">
        <v>18</v>
      </c>
    </row>
    <row r="154" spans="1:14" ht="15.75" x14ac:dyDescent="0.25">
      <c r="A154" s="90">
        <v>5</v>
      </c>
      <c r="B154" s="90" t="s">
        <v>121</v>
      </c>
      <c r="C154" s="90">
        <v>200</v>
      </c>
      <c r="D154" s="11" t="s">
        <v>122</v>
      </c>
      <c r="E154" s="61">
        <v>4.0000000000000001E-3</v>
      </c>
      <c r="F154" s="61">
        <v>4.0000000000000001E-3</v>
      </c>
      <c r="G154" s="12">
        <v>40</v>
      </c>
      <c r="H154" s="12">
        <f t="shared" si="27"/>
        <v>0.16</v>
      </c>
      <c r="I154" s="61">
        <v>0.12</v>
      </c>
      <c r="J154" s="61">
        <v>0.12</v>
      </c>
      <c r="K154" s="61">
        <v>22.92</v>
      </c>
      <c r="L154" s="22">
        <f>(I154+K154)*4+(J154*9)</f>
        <v>93.240000000000009</v>
      </c>
      <c r="M154" s="61">
        <v>160209</v>
      </c>
      <c r="N154" s="61" t="s">
        <v>18</v>
      </c>
    </row>
    <row r="155" spans="1:14" ht="15.75" x14ac:dyDescent="0.25">
      <c r="A155" s="90"/>
      <c r="B155" s="91"/>
      <c r="C155" s="91"/>
      <c r="D155" s="11" t="s">
        <v>24</v>
      </c>
      <c r="E155" s="61">
        <v>0.17599999999999999</v>
      </c>
      <c r="F155" s="61">
        <v>0.17100000000000001</v>
      </c>
      <c r="G155" s="12">
        <v>0</v>
      </c>
      <c r="H155" s="12">
        <f t="shared" si="27"/>
        <v>0</v>
      </c>
      <c r="I155" s="61"/>
      <c r="J155" s="61"/>
      <c r="K155" s="61"/>
      <c r="L155" s="61"/>
      <c r="M155" s="61"/>
      <c r="N155" s="61"/>
    </row>
    <row r="156" spans="1:14" ht="15" customHeight="1" x14ac:dyDescent="0.25">
      <c r="A156" s="90"/>
      <c r="B156" s="91"/>
      <c r="C156" s="91"/>
      <c r="D156" s="11" t="s">
        <v>123</v>
      </c>
      <c r="E156" s="61">
        <v>0.01</v>
      </c>
      <c r="F156" s="61">
        <v>0.01</v>
      </c>
      <c r="G156" s="12">
        <v>875</v>
      </c>
      <c r="H156" s="12">
        <f t="shared" si="27"/>
        <v>8.75</v>
      </c>
      <c r="I156" s="12"/>
      <c r="J156" s="61"/>
      <c r="K156" s="61"/>
      <c r="L156" s="61"/>
      <c r="M156" s="61"/>
      <c r="N156" s="61"/>
    </row>
    <row r="157" spans="1:14" ht="15.75" x14ac:dyDescent="0.25">
      <c r="A157" s="90"/>
      <c r="B157" s="91"/>
      <c r="C157" s="91"/>
      <c r="D157" s="11" t="s">
        <v>41</v>
      </c>
      <c r="E157" s="61">
        <v>1.4999999999999999E-2</v>
      </c>
      <c r="F157" s="61">
        <v>1.4999999999999999E-2</v>
      </c>
      <c r="G157" s="12">
        <v>80</v>
      </c>
      <c r="H157" s="12">
        <f t="shared" si="27"/>
        <v>1.2</v>
      </c>
      <c r="I157" s="61"/>
      <c r="J157" s="61"/>
      <c r="K157" s="61"/>
      <c r="L157" s="61"/>
      <c r="M157" s="61"/>
      <c r="N157" s="61"/>
    </row>
    <row r="158" spans="1:14" s="8" customFormat="1" ht="15.75" x14ac:dyDescent="0.25">
      <c r="A158" s="42">
        <v>6</v>
      </c>
      <c r="B158" s="42" t="s">
        <v>124</v>
      </c>
      <c r="C158" s="42">
        <v>50</v>
      </c>
      <c r="D158" s="30" t="s">
        <v>116</v>
      </c>
      <c r="E158" s="42">
        <v>0.05</v>
      </c>
      <c r="F158" s="42">
        <v>0.05</v>
      </c>
      <c r="G158" s="18">
        <v>450</v>
      </c>
      <c r="H158" s="18">
        <f t="shared" ref="H158" si="28">G158*E158</f>
        <v>22.5</v>
      </c>
      <c r="I158" s="51"/>
      <c r="J158" s="51"/>
      <c r="K158" s="51"/>
      <c r="L158" s="42"/>
      <c r="M158" s="51"/>
      <c r="N158" s="51"/>
    </row>
    <row r="159" spans="1:14" ht="14.25" customHeight="1" x14ac:dyDescent="0.25">
      <c r="A159" s="88" t="s">
        <v>27</v>
      </c>
      <c r="B159" s="88"/>
      <c r="C159" s="88"/>
      <c r="D159" s="88"/>
      <c r="E159" s="88"/>
      <c r="F159" s="88"/>
      <c r="G159" s="88"/>
      <c r="H159" s="24">
        <f>SUM(H140:H158)</f>
        <v>78.585999999999999</v>
      </c>
      <c r="I159" s="24">
        <f>SUM(I140:I158)</f>
        <v>20.150000000000002</v>
      </c>
      <c r="J159" s="24">
        <f>SUM(J140:J158)</f>
        <v>30.27</v>
      </c>
      <c r="K159" s="24">
        <f>SUM(K140:K158)</f>
        <v>100.85000000000001</v>
      </c>
      <c r="L159" s="24">
        <f>SUM(L140:L158)</f>
        <v>756.53</v>
      </c>
      <c r="M159" s="36"/>
      <c r="N159" s="27"/>
    </row>
    <row r="160" spans="1:14" ht="15.75" x14ac:dyDescent="0.25">
      <c r="A160" s="26"/>
      <c r="B160" s="36" t="s">
        <v>75</v>
      </c>
      <c r="C160" s="27"/>
      <c r="D160" s="27"/>
      <c r="E160" s="26"/>
      <c r="F160" s="26"/>
      <c r="G160" s="26"/>
      <c r="H160" s="40">
        <f>H29+H58+H99+H131+H159</f>
        <v>325.36599999999999</v>
      </c>
      <c r="I160" s="40">
        <f>I29+I58+I99+I131+I159</f>
        <v>115.12</v>
      </c>
      <c r="J160" s="40">
        <f>J29+J58+J99+J131+J159</f>
        <v>158.42999999999998</v>
      </c>
      <c r="K160" s="40">
        <f>K29+K58+K99+K131+K159</f>
        <v>487.84000000000003</v>
      </c>
      <c r="L160" s="24">
        <f>SUM(L141:L159)</f>
        <v>1358.94</v>
      </c>
      <c r="M160" s="26"/>
      <c r="N160" s="26"/>
    </row>
    <row r="161" spans="1:14" ht="15.75" x14ac:dyDescent="0.25">
      <c r="A161" s="26"/>
      <c r="B161" s="36" t="s">
        <v>76</v>
      </c>
      <c r="C161" s="27"/>
      <c r="D161" s="27"/>
      <c r="E161" s="26"/>
      <c r="F161" s="26"/>
      <c r="G161" s="26"/>
      <c r="H161" s="40">
        <f>H160/5</f>
        <v>65.0732</v>
      </c>
      <c r="I161" s="40">
        <f t="shared" ref="I161:L161" si="29">I160/5</f>
        <v>23.024000000000001</v>
      </c>
      <c r="J161" s="40">
        <f t="shared" si="29"/>
        <v>31.685999999999996</v>
      </c>
      <c r="K161" s="40">
        <f t="shared" si="29"/>
        <v>97.568000000000012</v>
      </c>
      <c r="L161" s="40">
        <f t="shared" si="29"/>
        <v>271.78800000000001</v>
      </c>
      <c r="M161" s="26"/>
      <c r="N161" s="26"/>
    </row>
  </sheetData>
  <mergeCells count="65">
    <mergeCell ref="A131:G131"/>
    <mergeCell ref="C95:C97"/>
    <mergeCell ref="A95:A97"/>
    <mergeCell ref="C123:C124"/>
    <mergeCell ref="B123:B124"/>
    <mergeCell ref="A123:A124"/>
    <mergeCell ref="B95:B97"/>
    <mergeCell ref="A119:A122"/>
    <mergeCell ref="B119:B122"/>
    <mergeCell ref="C119:C122"/>
    <mergeCell ref="A99:G99"/>
    <mergeCell ref="A109:A118"/>
    <mergeCell ref="C109:C118"/>
    <mergeCell ref="A106:N106"/>
    <mergeCell ref="B109:B118"/>
    <mergeCell ref="A126:A129"/>
    <mergeCell ref="B89:B92"/>
    <mergeCell ref="C89:C92"/>
    <mergeCell ref="B126:B129"/>
    <mergeCell ref="C126:C129"/>
    <mergeCell ref="A89:A92"/>
    <mergeCell ref="A74:A88"/>
    <mergeCell ref="C53:C56"/>
    <mergeCell ref="A50:A51"/>
    <mergeCell ref="B50:B51"/>
    <mergeCell ref="C50:C51"/>
    <mergeCell ref="A58:G58"/>
    <mergeCell ref="B74:B88"/>
    <mergeCell ref="C74:C88"/>
    <mergeCell ref="A137:N137"/>
    <mergeCell ref="A151:A152"/>
    <mergeCell ref="B151:B152"/>
    <mergeCell ref="C151:C152"/>
    <mergeCell ref="A154:A157"/>
    <mergeCell ref="B154:B157"/>
    <mergeCell ref="C154:C157"/>
    <mergeCell ref="A159:G159"/>
    <mergeCell ref="A140:A148"/>
    <mergeCell ref="B140:B148"/>
    <mergeCell ref="C140:C148"/>
    <mergeCell ref="A149:A150"/>
    <mergeCell ref="B149:B150"/>
    <mergeCell ref="C149:C150"/>
    <mergeCell ref="A3:N3"/>
    <mergeCell ref="A4:N4"/>
    <mergeCell ref="A38:N38"/>
    <mergeCell ref="B22:B23"/>
    <mergeCell ref="C22:C23"/>
    <mergeCell ref="A29:G29"/>
    <mergeCell ref="A22:A23"/>
    <mergeCell ref="A7:A15"/>
    <mergeCell ref="B7:B15"/>
    <mergeCell ref="C7:C15"/>
    <mergeCell ref="A16:A21"/>
    <mergeCell ref="B16:B21"/>
    <mergeCell ref="C16:C21"/>
    <mergeCell ref="A24:A26"/>
    <mergeCell ref="B24:B26"/>
    <mergeCell ref="C24:C26"/>
    <mergeCell ref="B41:B49"/>
    <mergeCell ref="A71:N71"/>
    <mergeCell ref="A53:A56"/>
    <mergeCell ref="B53:B56"/>
    <mergeCell ref="A41:A49"/>
    <mergeCell ref="C41:C49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2"/>
  <sheetViews>
    <sheetView zoomScale="90" zoomScaleNormal="90" workbookViewId="0">
      <selection activeCell="I30" sqref="I30"/>
    </sheetView>
  </sheetViews>
  <sheetFormatPr defaultRowHeight="15" x14ac:dyDescent="0.25"/>
  <cols>
    <col min="1" max="1" width="4.85546875" style="1" customWidth="1"/>
    <col min="2" max="2" width="18.7109375" style="1" customWidth="1"/>
    <col min="3" max="3" width="9.140625" style="1"/>
    <col min="4" max="4" width="14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9" width="7.7109375" style="1" customWidth="1"/>
    <col min="10" max="10" width="7.42578125" style="1" customWidth="1"/>
    <col min="11" max="11" width="8.28515625" style="1" customWidth="1"/>
    <col min="12" max="12" width="9.140625" style="1"/>
    <col min="13" max="13" width="8" style="1" customWidth="1"/>
    <col min="14" max="14" width="14.28515625" style="1" customWidth="1"/>
  </cols>
  <sheetData>
    <row r="3" spans="1:15" ht="15.75" x14ac:dyDescent="0.25">
      <c r="A3" s="95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96"/>
    </row>
    <row r="4" spans="1:15" ht="47.25" x14ac:dyDescent="0.25">
      <c r="A4" s="9" t="s">
        <v>0</v>
      </c>
      <c r="B4" s="15"/>
      <c r="C4" s="15" t="s">
        <v>1</v>
      </c>
      <c r="D4" s="11" t="s">
        <v>2</v>
      </c>
      <c r="E4" s="15" t="s">
        <v>3</v>
      </c>
      <c r="F4" s="15" t="s">
        <v>4</v>
      </c>
      <c r="G4" s="12" t="s">
        <v>5</v>
      </c>
      <c r="H4" s="12" t="s">
        <v>6</v>
      </c>
      <c r="I4" s="15" t="s">
        <v>7</v>
      </c>
      <c r="J4" s="41" t="s">
        <v>8</v>
      </c>
      <c r="K4" s="15" t="s">
        <v>9</v>
      </c>
      <c r="L4" s="15" t="s">
        <v>10</v>
      </c>
      <c r="M4" s="15" t="s">
        <v>40</v>
      </c>
      <c r="N4" s="14" t="s">
        <v>12</v>
      </c>
    </row>
    <row r="5" spans="1:15" ht="15.75" x14ac:dyDescent="0.25">
      <c r="A5" s="15"/>
      <c r="B5" s="15" t="s">
        <v>13</v>
      </c>
      <c r="C5" s="15" t="s">
        <v>14</v>
      </c>
      <c r="D5" s="11"/>
      <c r="E5" s="15" t="s">
        <v>14</v>
      </c>
      <c r="F5" s="15" t="s">
        <v>14</v>
      </c>
      <c r="G5" s="12" t="s">
        <v>15</v>
      </c>
      <c r="H5" s="15" t="s">
        <v>16</v>
      </c>
      <c r="I5" s="15" t="s">
        <v>14</v>
      </c>
      <c r="J5" s="15" t="s">
        <v>14</v>
      </c>
      <c r="K5" s="15" t="s">
        <v>14</v>
      </c>
      <c r="L5" s="15" t="s">
        <v>14</v>
      </c>
      <c r="M5" s="15"/>
      <c r="N5" s="15"/>
    </row>
    <row r="6" spans="1:15" ht="15" customHeight="1" x14ac:dyDescent="0.25">
      <c r="A6" s="90">
        <v>1</v>
      </c>
      <c r="B6" s="87" t="s">
        <v>119</v>
      </c>
      <c r="C6" s="90">
        <v>230</v>
      </c>
      <c r="D6" s="11" t="s">
        <v>99</v>
      </c>
      <c r="E6" s="12">
        <v>0.11</v>
      </c>
      <c r="F6" s="15">
        <v>0.09</v>
      </c>
      <c r="G6" s="12">
        <v>450</v>
      </c>
      <c r="H6" s="12">
        <f>G6*E6</f>
        <v>49.5</v>
      </c>
      <c r="I6" s="15">
        <v>4.8899999999999997</v>
      </c>
      <c r="J6" s="15">
        <v>9.16</v>
      </c>
      <c r="K6" s="15">
        <v>20.41</v>
      </c>
      <c r="L6" s="15">
        <f t="shared" ref="L6" si="0">(I6+K6)*4+(J6*9)</f>
        <v>183.64</v>
      </c>
      <c r="M6" s="15">
        <v>12</v>
      </c>
      <c r="N6" s="15" t="s">
        <v>98</v>
      </c>
    </row>
    <row r="7" spans="1:15" ht="15" customHeight="1" x14ac:dyDescent="0.25">
      <c r="A7" s="90"/>
      <c r="B7" s="87"/>
      <c r="C7" s="90"/>
      <c r="D7" s="11" t="s">
        <v>45</v>
      </c>
      <c r="E7" s="12">
        <v>0.12</v>
      </c>
      <c r="F7" s="60">
        <v>0.11</v>
      </c>
      <c r="G7" s="12">
        <v>30</v>
      </c>
      <c r="H7" s="12">
        <f>G7*E7</f>
        <v>3.5999999999999996</v>
      </c>
      <c r="I7" s="60"/>
      <c r="J7" s="60"/>
      <c r="K7" s="60"/>
      <c r="L7" s="60"/>
      <c r="M7" s="60"/>
      <c r="N7" s="60"/>
    </row>
    <row r="8" spans="1:15" ht="15.75" x14ac:dyDescent="0.25">
      <c r="A8" s="90"/>
      <c r="B8" s="87"/>
      <c r="C8" s="90"/>
      <c r="D8" s="11" t="s">
        <v>19</v>
      </c>
      <c r="E8" s="15">
        <v>5.0000000000000001E-4</v>
      </c>
      <c r="F8" s="15">
        <v>5.0000000000000001E-4</v>
      </c>
      <c r="G8" s="12">
        <v>15</v>
      </c>
      <c r="H8" s="12">
        <f t="shared" ref="H8:H18" si="1">G8*E8</f>
        <v>7.4999999999999997E-3</v>
      </c>
      <c r="I8" s="15"/>
      <c r="J8" s="15"/>
      <c r="K8" s="15"/>
      <c r="L8" s="15"/>
      <c r="M8" s="15"/>
      <c r="N8" s="15"/>
    </row>
    <row r="9" spans="1:15" ht="15.75" x14ac:dyDescent="0.25">
      <c r="A9" s="90"/>
      <c r="B9" s="87"/>
      <c r="C9" s="90"/>
      <c r="D9" s="11" t="s">
        <v>21</v>
      </c>
      <c r="E9" s="15">
        <v>2E-3</v>
      </c>
      <c r="F9" s="15">
        <v>2E-3</v>
      </c>
      <c r="G9" s="12">
        <v>35</v>
      </c>
      <c r="H9" s="12">
        <f t="shared" si="1"/>
        <v>7.0000000000000007E-2</v>
      </c>
      <c r="I9" s="15"/>
      <c r="J9" s="15"/>
      <c r="K9" s="15"/>
      <c r="L9" s="15"/>
      <c r="M9" s="15"/>
      <c r="N9" s="15"/>
    </row>
    <row r="10" spans="1:15" ht="15.75" x14ac:dyDescent="0.25">
      <c r="A10" s="90"/>
      <c r="B10" s="87"/>
      <c r="C10" s="90"/>
      <c r="D10" s="11" t="s">
        <v>26</v>
      </c>
      <c r="E10" s="15">
        <v>3.0000000000000001E-3</v>
      </c>
      <c r="F10" s="15">
        <v>3.0000000000000001E-3</v>
      </c>
      <c r="G10" s="12">
        <v>150</v>
      </c>
      <c r="H10" s="12">
        <f t="shared" si="1"/>
        <v>0.45</v>
      </c>
      <c r="I10" s="15"/>
      <c r="J10" s="15"/>
      <c r="K10" s="15"/>
      <c r="L10" s="15"/>
      <c r="M10" s="15"/>
      <c r="N10" s="15"/>
    </row>
    <row r="11" spans="1:15" ht="15.75" x14ac:dyDescent="0.25">
      <c r="A11" s="90"/>
      <c r="B11" s="87"/>
      <c r="C11" s="90"/>
      <c r="D11" s="11" t="s">
        <v>25</v>
      </c>
      <c r="E11" s="15">
        <v>3.0000000000000001E-3</v>
      </c>
      <c r="F11" s="15">
        <v>3.0000000000000001E-3</v>
      </c>
      <c r="G11" s="12">
        <v>533</v>
      </c>
      <c r="H11" s="12">
        <f t="shared" si="1"/>
        <v>1.599</v>
      </c>
      <c r="I11" s="16"/>
      <c r="J11" s="16"/>
      <c r="K11" s="15"/>
      <c r="L11" s="15"/>
      <c r="M11" s="15"/>
      <c r="N11" s="15"/>
      <c r="O11" s="7"/>
    </row>
    <row r="12" spans="1:15" s="8" customFormat="1" ht="22.5" customHeight="1" x14ac:dyDescent="0.25">
      <c r="A12" s="97">
        <v>2</v>
      </c>
      <c r="B12" s="97" t="s">
        <v>96</v>
      </c>
      <c r="C12" s="97">
        <v>100</v>
      </c>
      <c r="D12" s="17" t="s">
        <v>71</v>
      </c>
      <c r="E12" s="35">
        <v>0.05</v>
      </c>
      <c r="F12" s="18">
        <v>0.05</v>
      </c>
      <c r="G12" s="18">
        <v>50</v>
      </c>
      <c r="H12" s="19">
        <f>E12*G12</f>
        <v>2.5</v>
      </c>
      <c r="I12" s="18">
        <v>0.79</v>
      </c>
      <c r="J12" s="18">
        <v>15.11</v>
      </c>
      <c r="K12" s="18">
        <v>2.58</v>
      </c>
      <c r="L12" s="15">
        <f>(I12+K12)*4+(J12*9)</f>
        <v>149.47</v>
      </c>
      <c r="M12" s="20">
        <v>100505</v>
      </c>
      <c r="N12" s="15" t="s">
        <v>18</v>
      </c>
    </row>
    <row r="13" spans="1:15" s="8" customFormat="1" ht="22.5" customHeight="1" x14ac:dyDescent="0.25">
      <c r="A13" s="97"/>
      <c r="B13" s="97"/>
      <c r="C13" s="97"/>
      <c r="D13" s="17" t="s">
        <v>72</v>
      </c>
      <c r="E13" s="35">
        <v>0.05</v>
      </c>
      <c r="F13" s="18">
        <v>0.05</v>
      </c>
      <c r="G13" s="18">
        <v>50</v>
      </c>
      <c r="H13" s="19">
        <f>E13*G13</f>
        <v>2.5</v>
      </c>
      <c r="I13" s="18"/>
      <c r="J13" s="18"/>
      <c r="K13" s="18"/>
      <c r="L13" s="23"/>
      <c r="M13" s="18"/>
      <c r="N13" s="23"/>
    </row>
    <row r="14" spans="1:15" ht="15" customHeight="1" x14ac:dyDescent="0.25">
      <c r="A14" s="99">
        <v>3</v>
      </c>
      <c r="B14" s="90" t="s">
        <v>50</v>
      </c>
      <c r="C14" s="90" t="s">
        <v>59</v>
      </c>
      <c r="D14" s="11" t="s">
        <v>49</v>
      </c>
      <c r="E14" s="45">
        <v>4.0000000000000001E-3</v>
      </c>
      <c r="F14" s="45">
        <v>4.0000000000000001E-3</v>
      </c>
      <c r="G14" s="12">
        <v>600</v>
      </c>
      <c r="H14" s="12">
        <f t="shared" ref="H14" si="2">G14*E14</f>
        <v>2.4</v>
      </c>
      <c r="I14" s="45">
        <v>0</v>
      </c>
      <c r="J14" s="45">
        <v>0</v>
      </c>
      <c r="K14" s="45">
        <v>10</v>
      </c>
      <c r="L14" s="22">
        <f>(I14+K14)*4+(J14*9)</f>
        <v>40</v>
      </c>
      <c r="M14" s="45">
        <v>160105</v>
      </c>
      <c r="N14" s="45" t="s">
        <v>18</v>
      </c>
    </row>
    <row r="15" spans="1:15" ht="15" customHeight="1" x14ac:dyDescent="0.25">
      <c r="A15" s="99"/>
      <c r="B15" s="91"/>
      <c r="C15" s="91"/>
      <c r="D15" s="11" t="s">
        <v>24</v>
      </c>
      <c r="E15" s="45">
        <v>0.19600000000000001</v>
      </c>
      <c r="F15" s="45">
        <v>0.19600000000000001</v>
      </c>
      <c r="G15" s="12">
        <v>0</v>
      </c>
      <c r="H15" s="12">
        <v>0</v>
      </c>
      <c r="I15" s="45"/>
      <c r="J15" s="45"/>
      <c r="K15" s="45"/>
      <c r="L15" s="45"/>
      <c r="M15" s="45"/>
      <c r="N15" s="45"/>
    </row>
    <row r="16" spans="1:15" ht="15" customHeight="1" x14ac:dyDescent="0.25">
      <c r="A16" s="100"/>
      <c r="B16" s="91"/>
      <c r="C16" s="91"/>
      <c r="D16" s="11" t="s">
        <v>41</v>
      </c>
      <c r="E16" s="45">
        <v>1.4999999999999999E-2</v>
      </c>
      <c r="F16" s="45">
        <v>1.4999999999999999E-2</v>
      </c>
      <c r="G16" s="12">
        <v>80</v>
      </c>
      <c r="H16" s="12">
        <f t="shared" ref="H16:H17" si="3">G16*E16</f>
        <v>1.2</v>
      </c>
      <c r="I16" s="45"/>
      <c r="J16" s="45"/>
      <c r="K16" s="45"/>
      <c r="L16" s="45"/>
      <c r="M16" s="45"/>
      <c r="N16" s="45"/>
    </row>
    <row r="17" spans="1:14" ht="15" customHeight="1" x14ac:dyDescent="0.25">
      <c r="A17" s="15">
        <v>4</v>
      </c>
      <c r="B17" s="45" t="s">
        <v>103</v>
      </c>
      <c r="C17" s="45">
        <v>30</v>
      </c>
      <c r="D17" s="11" t="s">
        <v>30</v>
      </c>
      <c r="E17" s="45">
        <v>0.03</v>
      </c>
      <c r="F17" s="45">
        <v>0.03</v>
      </c>
      <c r="G17" s="12">
        <v>26</v>
      </c>
      <c r="H17" s="12">
        <f t="shared" si="3"/>
        <v>0.78</v>
      </c>
      <c r="I17" s="45">
        <v>4.8</v>
      </c>
      <c r="J17" s="45">
        <v>1.8</v>
      </c>
      <c r="K17" s="45">
        <v>30</v>
      </c>
      <c r="L17" s="45">
        <f>(I17+K17)*4+(J17*9)</f>
        <v>155.39999999999998</v>
      </c>
      <c r="M17" s="45">
        <v>200102</v>
      </c>
      <c r="N17" s="45" t="s">
        <v>18</v>
      </c>
    </row>
    <row r="18" spans="1:14" ht="15" customHeight="1" x14ac:dyDescent="0.25">
      <c r="A18" s="44">
        <v>5</v>
      </c>
      <c r="B18" s="15" t="s">
        <v>81</v>
      </c>
      <c r="C18" s="15">
        <v>120</v>
      </c>
      <c r="D18" s="11" t="s">
        <v>81</v>
      </c>
      <c r="E18" s="15">
        <v>0.12</v>
      </c>
      <c r="F18" s="15">
        <v>0.12</v>
      </c>
      <c r="G18" s="12">
        <v>40</v>
      </c>
      <c r="H18" s="12">
        <f t="shared" si="1"/>
        <v>4.8</v>
      </c>
      <c r="I18" s="39">
        <v>0.6</v>
      </c>
      <c r="J18" s="39">
        <v>0.6</v>
      </c>
      <c r="K18" s="39">
        <v>14.7</v>
      </c>
      <c r="L18" s="15">
        <f>(I18+K18)*4+(J18*9)</f>
        <v>66.599999999999994</v>
      </c>
      <c r="M18" s="27">
        <v>210110</v>
      </c>
      <c r="N18" s="27" t="s">
        <v>18</v>
      </c>
    </row>
    <row r="19" spans="1:14" ht="15.75" x14ac:dyDescent="0.25">
      <c r="A19" s="88" t="s">
        <v>27</v>
      </c>
      <c r="B19" s="88"/>
      <c r="C19" s="88"/>
      <c r="D19" s="88"/>
      <c r="E19" s="88"/>
      <c r="F19" s="88"/>
      <c r="G19" s="88"/>
      <c r="H19" s="24">
        <f>SUM(H6:H18)</f>
        <v>69.406499999999994</v>
      </c>
      <c r="I19" s="24">
        <f>SUM(I6:I18)</f>
        <v>11.08</v>
      </c>
      <c r="J19" s="24">
        <f>SUM(J6:J18)</f>
        <v>26.67</v>
      </c>
      <c r="K19" s="24">
        <f>SUM(K6:K18)</f>
        <v>77.69</v>
      </c>
      <c r="L19" s="24">
        <f>SUM(L6:L18)</f>
        <v>595.11</v>
      </c>
      <c r="M19" s="15"/>
      <c r="N19" s="15"/>
    </row>
    <row r="20" spans="1:14" x14ac:dyDescent="0.25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6"/>
      <c r="N20" s="6"/>
    </row>
    <row r="21" spans="1:14" x14ac:dyDescent="0.25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6"/>
      <c r="N21" s="6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6"/>
      <c r="N22" s="6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6"/>
      <c r="N23" s="6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6"/>
      <c r="N24" s="6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6"/>
      <c r="N25" s="6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6"/>
      <c r="N26" s="6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6"/>
      <c r="N27" s="6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6"/>
      <c r="N28" s="6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6"/>
      <c r="N29" s="6"/>
    </row>
    <row r="30" spans="1:14" x14ac:dyDescent="0.25">
      <c r="A30" s="4"/>
      <c r="B30" s="4"/>
      <c r="C30" s="4"/>
      <c r="D30" s="4"/>
      <c r="E30" s="4"/>
    </row>
    <row r="31" spans="1:14" x14ac:dyDescent="0.25">
      <c r="A31" s="4"/>
      <c r="B31" s="4"/>
      <c r="C31" s="4"/>
      <c r="D31" s="4"/>
      <c r="E31" s="4"/>
    </row>
    <row r="32" spans="1:14" x14ac:dyDescent="0.25">
      <c r="A32" s="4"/>
      <c r="B32" s="4"/>
      <c r="C32" s="4"/>
      <c r="D32" s="4"/>
      <c r="E32" s="4"/>
    </row>
    <row r="33" spans="1:14" x14ac:dyDescent="0.25">
      <c r="A33" s="4"/>
      <c r="B33" s="4"/>
      <c r="C33" s="4"/>
      <c r="D33" s="4"/>
      <c r="E33" s="4"/>
    </row>
    <row r="34" spans="1:14" x14ac:dyDescent="0.25">
      <c r="A34" s="4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6"/>
      <c r="N34" s="6"/>
    </row>
    <row r="35" spans="1:14" x14ac:dyDescent="0.25">
      <c r="A35" s="4"/>
      <c r="B35" s="4"/>
      <c r="C35" s="4"/>
      <c r="D35" s="4"/>
      <c r="E35" s="4"/>
      <c r="F35" s="4"/>
      <c r="G35" s="4"/>
      <c r="H35" s="5"/>
      <c r="I35" s="5"/>
      <c r="J35" s="5"/>
      <c r="K35" s="5"/>
      <c r="L35" s="5"/>
      <c r="M35" s="6"/>
      <c r="N35" s="6"/>
    </row>
    <row r="37" spans="1:14" ht="15.75" x14ac:dyDescent="0.25">
      <c r="A37" s="88" t="s">
        <v>35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4" ht="47.25" x14ac:dyDescent="0.25">
      <c r="A38" s="41" t="s">
        <v>0</v>
      </c>
      <c r="B38" s="41"/>
      <c r="C38" s="41" t="s">
        <v>1</v>
      </c>
      <c r="D38" s="41" t="s">
        <v>2</v>
      </c>
      <c r="E38" s="41" t="s">
        <v>3</v>
      </c>
      <c r="F38" s="41" t="s">
        <v>4</v>
      </c>
      <c r="G38" s="12" t="s">
        <v>5</v>
      </c>
      <c r="H38" s="12" t="s">
        <v>6</v>
      </c>
      <c r="I38" s="41" t="s">
        <v>7</v>
      </c>
      <c r="J38" s="41" t="s">
        <v>8</v>
      </c>
      <c r="K38" s="41" t="s">
        <v>9</v>
      </c>
      <c r="L38" s="41" t="s">
        <v>10</v>
      </c>
      <c r="M38" s="41" t="s">
        <v>40</v>
      </c>
      <c r="N38" s="41" t="s">
        <v>12</v>
      </c>
    </row>
    <row r="39" spans="1:14" ht="15.75" x14ac:dyDescent="0.25">
      <c r="A39" s="41"/>
      <c r="B39" s="41" t="s">
        <v>13</v>
      </c>
      <c r="C39" s="41" t="s">
        <v>14</v>
      </c>
      <c r="D39" s="11"/>
      <c r="E39" s="41" t="s">
        <v>14</v>
      </c>
      <c r="F39" s="41" t="s">
        <v>14</v>
      </c>
      <c r="G39" s="12" t="s">
        <v>15</v>
      </c>
      <c r="H39" s="12" t="s">
        <v>16</v>
      </c>
      <c r="I39" s="41" t="s">
        <v>14</v>
      </c>
      <c r="J39" s="41" t="s">
        <v>14</v>
      </c>
      <c r="K39" s="41" t="s">
        <v>14</v>
      </c>
      <c r="L39" s="41" t="s">
        <v>14</v>
      </c>
      <c r="M39" s="41"/>
      <c r="N39" s="41"/>
    </row>
    <row r="40" spans="1:14" ht="15" customHeight="1" x14ac:dyDescent="0.25">
      <c r="A40" s="90">
        <v>1</v>
      </c>
      <c r="B40" s="87" t="s">
        <v>63</v>
      </c>
      <c r="C40" s="90">
        <v>250</v>
      </c>
      <c r="D40" s="11" t="s">
        <v>17</v>
      </c>
      <c r="E40" s="41">
        <v>0.08</v>
      </c>
      <c r="F40" s="41">
        <v>0.06</v>
      </c>
      <c r="G40" s="12">
        <v>450</v>
      </c>
      <c r="H40" s="12">
        <f t="shared" ref="H40:H47" si="4">G40*E40</f>
        <v>36</v>
      </c>
      <c r="I40" s="41">
        <v>27.25</v>
      </c>
      <c r="J40" s="41">
        <v>29.3</v>
      </c>
      <c r="K40" s="41">
        <v>49.23</v>
      </c>
      <c r="L40" s="41">
        <f>(I40+K40)*4+(J40*9)</f>
        <v>569.61999999999989</v>
      </c>
      <c r="M40" s="41">
        <v>120550</v>
      </c>
      <c r="N40" s="41" t="s">
        <v>18</v>
      </c>
    </row>
    <row r="41" spans="1:14" ht="15" customHeight="1" x14ac:dyDescent="0.25">
      <c r="A41" s="90"/>
      <c r="B41" s="87"/>
      <c r="C41" s="90"/>
      <c r="D41" s="11" t="s">
        <v>21</v>
      </c>
      <c r="E41" s="41">
        <v>1.4E-2</v>
      </c>
      <c r="F41" s="41">
        <v>1.2E-2</v>
      </c>
      <c r="G41" s="12">
        <v>35</v>
      </c>
      <c r="H41" s="12">
        <f t="shared" si="4"/>
        <v>0.49</v>
      </c>
      <c r="I41" s="41"/>
      <c r="J41" s="41"/>
      <c r="K41" s="41"/>
      <c r="L41" s="41"/>
      <c r="M41" s="41"/>
      <c r="N41" s="41"/>
    </row>
    <row r="42" spans="1:14" ht="15" customHeight="1" x14ac:dyDescent="0.25">
      <c r="A42" s="90"/>
      <c r="B42" s="87"/>
      <c r="C42" s="90"/>
      <c r="D42" s="11" t="s">
        <v>46</v>
      </c>
      <c r="E42" s="41">
        <v>7.0000000000000001E-3</v>
      </c>
      <c r="F42" s="41">
        <v>5.0000000000000001E-3</v>
      </c>
      <c r="G42" s="12">
        <v>30</v>
      </c>
      <c r="H42" s="12">
        <f t="shared" si="4"/>
        <v>0.21</v>
      </c>
      <c r="I42" s="41"/>
      <c r="J42" s="41"/>
      <c r="K42" s="41"/>
      <c r="L42" s="41"/>
      <c r="M42" s="41"/>
      <c r="N42" s="41"/>
    </row>
    <row r="43" spans="1:14" ht="15" customHeight="1" x14ac:dyDescent="0.25">
      <c r="A43" s="90"/>
      <c r="B43" s="87"/>
      <c r="C43" s="90"/>
      <c r="D43" s="11" t="s">
        <v>26</v>
      </c>
      <c r="E43" s="41">
        <v>2E-3</v>
      </c>
      <c r="F43" s="41">
        <v>2E-3</v>
      </c>
      <c r="G43" s="12">
        <v>150</v>
      </c>
      <c r="H43" s="12">
        <f t="shared" si="4"/>
        <v>0.3</v>
      </c>
      <c r="I43" s="41"/>
      <c r="J43" s="41"/>
      <c r="K43" s="41"/>
      <c r="L43" s="41"/>
      <c r="M43" s="41"/>
      <c r="N43" s="41"/>
    </row>
    <row r="44" spans="1:14" ht="15" customHeight="1" x14ac:dyDescent="0.25">
      <c r="A44" s="90"/>
      <c r="B44" s="87"/>
      <c r="C44" s="90"/>
      <c r="D44" s="11" t="s">
        <v>60</v>
      </c>
      <c r="E44" s="41">
        <v>0.06</v>
      </c>
      <c r="F44" s="41">
        <v>0.06</v>
      </c>
      <c r="G44" s="12">
        <v>80</v>
      </c>
      <c r="H44" s="12">
        <f t="shared" si="4"/>
        <v>4.8</v>
      </c>
      <c r="I44" s="41"/>
      <c r="J44" s="41"/>
      <c r="K44" s="41"/>
      <c r="L44" s="41"/>
      <c r="M44" s="41"/>
      <c r="N44" s="41"/>
    </row>
    <row r="45" spans="1:14" ht="15" customHeight="1" x14ac:dyDescent="0.25">
      <c r="A45" s="90"/>
      <c r="B45" s="87"/>
      <c r="C45" s="90"/>
      <c r="D45" s="11" t="s">
        <v>24</v>
      </c>
      <c r="E45" s="41">
        <v>0.11</v>
      </c>
      <c r="F45" s="41">
        <v>0.11</v>
      </c>
      <c r="G45" s="12">
        <v>0</v>
      </c>
      <c r="H45" s="12">
        <f t="shared" si="4"/>
        <v>0</v>
      </c>
      <c r="I45" s="41"/>
      <c r="J45" s="41"/>
      <c r="K45" s="41"/>
      <c r="L45" s="41"/>
      <c r="M45" s="41"/>
      <c r="N45" s="41"/>
    </row>
    <row r="46" spans="1:14" ht="15" customHeight="1" x14ac:dyDescent="0.25">
      <c r="A46" s="90"/>
      <c r="B46" s="87"/>
      <c r="C46" s="90"/>
      <c r="D46" s="11" t="s">
        <v>58</v>
      </c>
      <c r="E46" s="41">
        <v>1E-3</v>
      </c>
      <c r="F46" s="41">
        <v>1E-3</v>
      </c>
      <c r="G46" s="12">
        <v>15</v>
      </c>
      <c r="H46" s="12">
        <f t="shared" si="4"/>
        <v>1.4999999999999999E-2</v>
      </c>
      <c r="I46" s="41"/>
      <c r="J46" s="41"/>
      <c r="K46" s="41"/>
      <c r="L46" s="41"/>
      <c r="M46" s="41"/>
      <c r="N46" s="41"/>
    </row>
    <row r="47" spans="1:14" s="8" customFormat="1" ht="15" customHeight="1" x14ac:dyDescent="0.25">
      <c r="A47" s="90"/>
      <c r="B47" s="87"/>
      <c r="C47" s="90"/>
      <c r="D47" s="30" t="s">
        <v>56</v>
      </c>
      <c r="E47" s="42">
        <v>0.01</v>
      </c>
      <c r="F47" s="42">
        <v>0.01</v>
      </c>
      <c r="G47" s="18">
        <v>120</v>
      </c>
      <c r="H47" s="18">
        <f t="shared" si="4"/>
        <v>1.2</v>
      </c>
      <c r="I47" s="35"/>
      <c r="J47" s="35"/>
      <c r="K47" s="42"/>
      <c r="L47" s="42"/>
      <c r="M47" s="42"/>
      <c r="N47" s="42"/>
    </row>
    <row r="48" spans="1:14" s="8" customFormat="1" ht="22.5" customHeight="1" x14ac:dyDescent="0.25">
      <c r="A48" s="97">
        <v>2</v>
      </c>
      <c r="B48" s="97" t="s">
        <v>96</v>
      </c>
      <c r="C48" s="97">
        <v>100</v>
      </c>
      <c r="D48" s="17" t="s">
        <v>71</v>
      </c>
      <c r="E48" s="35">
        <v>0.05</v>
      </c>
      <c r="F48" s="18">
        <v>0.05</v>
      </c>
      <c r="G48" s="18">
        <v>50</v>
      </c>
      <c r="H48" s="18">
        <f>E48*G48</f>
        <v>2.5</v>
      </c>
      <c r="I48" s="18">
        <v>0.79</v>
      </c>
      <c r="J48" s="18">
        <v>15.11</v>
      </c>
      <c r="K48" s="18">
        <v>2.58</v>
      </c>
      <c r="L48" s="41">
        <f>(I48+K48)*4+(J48*9)</f>
        <v>149.47</v>
      </c>
      <c r="M48" s="20">
        <v>100505</v>
      </c>
      <c r="N48" s="41" t="s">
        <v>18</v>
      </c>
    </row>
    <row r="49" spans="1:14" s="8" customFormat="1" ht="22.5" customHeight="1" x14ac:dyDescent="0.25">
      <c r="A49" s="97"/>
      <c r="B49" s="97"/>
      <c r="C49" s="97"/>
      <c r="D49" s="17" t="s">
        <v>72</v>
      </c>
      <c r="E49" s="35">
        <v>0.05</v>
      </c>
      <c r="F49" s="18">
        <v>0.05</v>
      </c>
      <c r="G49" s="18">
        <v>50</v>
      </c>
      <c r="H49" s="18">
        <f>E49*G49</f>
        <v>2.5</v>
      </c>
      <c r="I49" s="18"/>
      <c r="J49" s="18"/>
      <c r="K49" s="18"/>
      <c r="L49" s="41"/>
      <c r="M49" s="18"/>
      <c r="N49" s="41"/>
    </row>
    <row r="50" spans="1:14" s="8" customFormat="1" ht="15" customHeight="1" x14ac:dyDescent="0.25">
      <c r="A50" s="42">
        <v>3</v>
      </c>
      <c r="B50" s="45" t="s">
        <v>103</v>
      </c>
      <c r="C50" s="45">
        <v>30</v>
      </c>
      <c r="D50" s="11" t="s">
        <v>30</v>
      </c>
      <c r="E50" s="45">
        <v>0.03</v>
      </c>
      <c r="F50" s="45">
        <v>0.03</v>
      </c>
      <c r="G50" s="12">
        <v>26</v>
      </c>
      <c r="H50" s="12">
        <f t="shared" ref="H50:H54" si="5">G50*E50</f>
        <v>0.78</v>
      </c>
      <c r="I50" s="45">
        <v>4.8</v>
      </c>
      <c r="J50" s="45">
        <v>1.8</v>
      </c>
      <c r="K50" s="45">
        <v>30</v>
      </c>
      <c r="L50" s="45">
        <f>(I50+K50)*4+(J50*9)</f>
        <v>155.39999999999998</v>
      </c>
      <c r="M50" s="45">
        <v>200102</v>
      </c>
      <c r="N50" s="45" t="s">
        <v>18</v>
      </c>
    </row>
    <row r="51" spans="1:14" ht="15" customHeight="1" x14ac:dyDescent="0.25">
      <c r="A51" s="90">
        <v>4</v>
      </c>
      <c r="B51" s="90" t="s">
        <v>121</v>
      </c>
      <c r="C51" s="90">
        <v>200</v>
      </c>
      <c r="D51" s="11" t="s">
        <v>122</v>
      </c>
      <c r="E51" s="61">
        <v>4.0000000000000001E-3</v>
      </c>
      <c r="F51" s="61">
        <v>4.0000000000000001E-3</v>
      </c>
      <c r="G51" s="12">
        <v>40</v>
      </c>
      <c r="H51" s="12">
        <f t="shared" si="5"/>
        <v>0.16</v>
      </c>
      <c r="I51" s="61">
        <v>0.12</v>
      </c>
      <c r="J51" s="61">
        <v>0.12</v>
      </c>
      <c r="K51" s="61">
        <v>22.92</v>
      </c>
      <c r="L51" s="22">
        <f>(I51+K51)*4+(J51*9)</f>
        <v>93.240000000000009</v>
      </c>
      <c r="M51" s="61">
        <v>160209</v>
      </c>
      <c r="N51" s="61" t="s">
        <v>18</v>
      </c>
    </row>
    <row r="52" spans="1:14" ht="15" customHeight="1" x14ac:dyDescent="0.25">
      <c r="A52" s="90"/>
      <c r="B52" s="91"/>
      <c r="C52" s="91"/>
      <c r="D52" s="11" t="s">
        <v>24</v>
      </c>
      <c r="E52" s="61">
        <v>0.17599999999999999</v>
      </c>
      <c r="F52" s="61">
        <v>0.17100000000000001</v>
      </c>
      <c r="G52" s="12">
        <v>0</v>
      </c>
      <c r="H52" s="12">
        <f t="shared" si="5"/>
        <v>0</v>
      </c>
      <c r="I52" s="61"/>
      <c r="J52" s="61"/>
      <c r="K52" s="61"/>
      <c r="L52" s="61"/>
      <c r="M52" s="61"/>
      <c r="N52" s="61"/>
    </row>
    <row r="53" spans="1:14" ht="15" customHeight="1" x14ac:dyDescent="0.25">
      <c r="A53" s="90"/>
      <c r="B53" s="91"/>
      <c r="C53" s="91"/>
      <c r="D53" s="11" t="s">
        <v>123</v>
      </c>
      <c r="E53" s="61">
        <v>0.01</v>
      </c>
      <c r="F53" s="61">
        <v>0.01</v>
      </c>
      <c r="G53" s="12">
        <v>875</v>
      </c>
      <c r="H53" s="12">
        <f t="shared" si="5"/>
        <v>8.75</v>
      </c>
      <c r="I53" s="12"/>
      <c r="J53" s="61"/>
      <c r="K53" s="61"/>
      <c r="L53" s="61"/>
      <c r="M53" s="61"/>
      <c r="N53" s="61"/>
    </row>
    <row r="54" spans="1:14" ht="15" customHeight="1" x14ac:dyDescent="0.25">
      <c r="A54" s="90"/>
      <c r="B54" s="91"/>
      <c r="C54" s="91"/>
      <c r="D54" s="11" t="s">
        <v>41</v>
      </c>
      <c r="E54" s="61">
        <v>1.4999999999999999E-2</v>
      </c>
      <c r="F54" s="61">
        <v>1.4999999999999999E-2</v>
      </c>
      <c r="G54" s="12">
        <v>80</v>
      </c>
      <c r="H54" s="12">
        <f t="shared" si="5"/>
        <v>1.2</v>
      </c>
      <c r="I54" s="61"/>
      <c r="J54" s="61"/>
      <c r="K54" s="61"/>
      <c r="L54" s="61"/>
      <c r="M54" s="61"/>
      <c r="N54" s="61"/>
    </row>
    <row r="55" spans="1:14" s="8" customFormat="1" ht="15" customHeight="1" x14ac:dyDescent="0.25">
      <c r="A55" s="54">
        <v>5</v>
      </c>
      <c r="B55" s="42" t="s">
        <v>120</v>
      </c>
      <c r="C55" s="42">
        <v>40</v>
      </c>
      <c r="D55" s="30" t="s">
        <v>116</v>
      </c>
      <c r="E55" s="42">
        <v>0.04</v>
      </c>
      <c r="F55" s="42">
        <v>0.04</v>
      </c>
      <c r="G55" s="18">
        <v>450</v>
      </c>
      <c r="H55" s="18">
        <f t="shared" ref="H55" si="6">G55*E55</f>
        <v>18</v>
      </c>
      <c r="I55" s="51"/>
      <c r="J55" s="51"/>
      <c r="K55" s="51"/>
      <c r="L55" s="42"/>
      <c r="M55" s="51"/>
      <c r="N55" s="51"/>
    </row>
    <row r="56" spans="1:14" ht="15" customHeight="1" x14ac:dyDescent="0.25">
      <c r="A56" s="88" t="s">
        <v>27</v>
      </c>
      <c r="B56" s="88"/>
      <c r="C56" s="88"/>
      <c r="D56" s="88"/>
      <c r="E56" s="88"/>
      <c r="F56" s="88"/>
      <c r="G56" s="88"/>
      <c r="H56" s="24">
        <f>SUM(H40:H55)</f>
        <v>76.905000000000001</v>
      </c>
      <c r="I56" s="24">
        <f>SUM(I40:I55)</f>
        <v>32.959999999999994</v>
      </c>
      <c r="J56" s="24">
        <f>SUM(J40:J55)</f>
        <v>46.329999999999991</v>
      </c>
      <c r="K56" s="24">
        <f>SUM(K40:K55)</f>
        <v>104.73</v>
      </c>
      <c r="L56" s="24">
        <f>SUM(L40:L55)</f>
        <v>967.7299999999999</v>
      </c>
      <c r="M56" s="41"/>
      <c r="N56" s="41"/>
    </row>
    <row r="73" spans="1:14" ht="15.75" x14ac:dyDescent="0.25">
      <c r="A73" s="88" t="s">
        <v>36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</row>
    <row r="74" spans="1:14" ht="47.25" x14ac:dyDescent="0.25">
      <c r="A74" s="41" t="s">
        <v>0</v>
      </c>
      <c r="B74" s="41"/>
      <c r="C74" s="41" t="s">
        <v>1</v>
      </c>
      <c r="D74" s="11" t="s">
        <v>2</v>
      </c>
      <c r="E74" s="41" t="s">
        <v>3</v>
      </c>
      <c r="F74" s="41" t="s">
        <v>4</v>
      </c>
      <c r="G74" s="12" t="s">
        <v>5</v>
      </c>
      <c r="H74" s="12" t="s">
        <v>6</v>
      </c>
      <c r="I74" s="41" t="s">
        <v>7</v>
      </c>
      <c r="J74" s="41" t="s">
        <v>8</v>
      </c>
      <c r="K74" s="41" t="s">
        <v>9</v>
      </c>
      <c r="L74" s="41" t="s">
        <v>10</v>
      </c>
      <c r="M74" s="41" t="s">
        <v>40</v>
      </c>
      <c r="N74" s="41" t="s">
        <v>12</v>
      </c>
    </row>
    <row r="75" spans="1:14" ht="15" customHeight="1" x14ac:dyDescent="0.25">
      <c r="A75" s="41"/>
      <c r="B75" s="41" t="s">
        <v>13</v>
      </c>
      <c r="C75" s="41" t="s">
        <v>14</v>
      </c>
      <c r="D75" s="11"/>
      <c r="E75" s="41" t="s">
        <v>14</v>
      </c>
      <c r="F75" s="41" t="s">
        <v>14</v>
      </c>
      <c r="G75" s="12" t="s">
        <v>15</v>
      </c>
      <c r="H75" s="12" t="s">
        <v>16</v>
      </c>
      <c r="I75" s="41" t="s">
        <v>14</v>
      </c>
      <c r="J75" s="41" t="s">
        <v>14</v>
      </c>
      <c r="K75" s="41" t="s">
        <v>14</v>
      </c>
      <c r="L75" s="41" t="s">
        <v>14</v>
      </c>
      <c r="M75" s="41"/>
      <c r="N75" s="41"/>
    </row>
    <row r="76" spans="1:14" ht="15" customHeight="1" x14ac:dyDescent="0.25">
      <c r="A76" s="90">
        <v>1</v>
      </c>
      <c r="B76" s="87" t="s">
        <v>106</v>
      </c>
      <c r="C76" s="90" t="s">
        <v>117</v>
      </c>
      <c r="D76" s="11" t="s">
        <v>99</v>
      </c>
      <c r="E76" s="41">
        <v>7.4999999999999997E-2</v>
      </c>
      <c r="F76" s="41">
        <v>5.2999999999999999E-2</v>
      </c>
      <c r="G76" s="12">
        <v>450</v>
      </c>
      <c r="H76" s="12">
        <f>E76*G76</f>
        <v>33.75</v>
      </c>
      <c r="I76" s="26">
        <v>10.51</v>
      </c>
      <c r="J76" s="26">
        <v>10.43</v>
      </c>
      <c r="K76" s="26">
        <v>14.26</v>
      </c>
      <c r="L76" s="41">
        <f>(I76+K76)*4+(J76*9)</f>
        <v>192.95</v>
      </c>
      <c r="M76" s="41">
        <v>120539</v>
      </c>
      <c r="N76" s="41" t="s">
        <v>18</v>
      </c>
    </row>
    <row r="77" spans="1:14" ht="15" customHeight="1" x14ac:dyDescent="0.25">
      <c r="A77" s="90"/>
      <c r="B77" s="87"/>
      <c r="C77" s="90"/>
      <c r="D77" s="11" t="s">
        <v>42</v>
      </c>
      <c r="E77" s="41">
        <v>0.01</v>
      </c>
      <c r="F77" s="41">
        <v>0.01</v>
      </c>
      <c r="G77" s="12">
        <v>26</v>
      </c>
      <c r="H77" s="12">
        <f t="shared" ref="H77:H82" si="7">E77*G77</f>
        <v>0.26</v>
      </c>
      <c r="I77" s="26"/>
      <c r="J77" s="26"/>
      <c r="K77" s="26"/>
      <c r="L77" s="26"/>
      <c r="M77" s="41"/>
      <c r="N77" s="41"/>
    </row>
    <row r="78" spans="1:14" ht="15" customHeight="1" x14ac:dyDescent="0.25">
      <c r="A78" s="90"/>
      <c r="B78" s="87"/>
      <c r="C78" s="90"/>
      <c r="D78" s="11" t="s">
        <v>20</v>
      </c>
      <c r="E78" s="41">
        <v>1.4999999999999999E-2</v>
      </c>
      <c r="F78" s="41">
        <v>1.4999999999999999E-2</v>
      </c>
      <c r="G78" s="12">
        <v>65</v>
      </c>
      <c r="H78" s="12">
        <f t="shared" si="7"/>
        <v>0.97499999999999998</v>
      </c>
      <c r="I78" s="26"/>
      <c r="J78" s="26"/>
      <c r="K78" s="26"/>
      <c r="L78" s="26"/>
      <c r="M78" s="41"/>
      <c r="N78" s="41"/>
    </row>
    <row r="79" spans="1:14" ht="15" customHeight="1" x14ac:dyDescent="0.25">
      <c r="A79" s="90"/>
      <c r="B79" s="87"/>
      <c r="C79" s="90"/>
      <c r="D79" s="11" t="s">
        <v>21</v>
      </c>
      <c r="E79" s="41">
        <v>2.5999999999999999E-2</v>
      </c>
      <c r="F79" s="41">
        <v>1.4999999999999999E-2</v>
      </c>
      <c r="G79" s="12">
        <v>35</v>
      </c>
      <c r="H79" s="12">
        <f t="shared" si="7"/>
        <v>0.90999999999999992</v>
      </c>
      <c r="I79" s="26"/>
      <c r="J79" s="26"/>
      <c r="K79" s="26"/>
      <c r="L79" s="26"/>
      <c r="M79" s="27"/>
      <c r="N79" s="27"/>
    </row>
    <row r="80" spans="1:14" ht="15" customHeight="1" x14ac:dyDescent="0.25">
      <c r="A80" s="90"/>
      <c r="B80" s="87"/>
      <c r="C80" s="90"/>
      <c r="D80" s="11" t="s">
        <v>51</v>
      </c>
      <c r="E80" s="41">
        <v>5.0000000000000001E-3</v>
      </c>
      <c r="F80" s="41">
        <v>5.0000000000000001E-3</v>
      </c>
      <c r="G80" s="12">
        <v>15</v>
      </c>
      <c r="H80" s="12">
        <f t="shared" si="7"/>
        <v>7.4999999999999997E-2</v>
      </c>
      <c r="I80" s="26"/>
      <c r="J80" s="26"/>
      <c r="K80" s="26"/>
      <c r="L80" s="26"/>
      <c r="M80" s="27"/>
      <c r="N80" s="27"/>
    </row>
    <row r="81" spans="1:14" ht="15" customHeight="1" x14ac:dyDescent="0.25">
      <c r="A81" s="90"/>
      <c r="B81" s="87"/>
      <c r="C81" s="90"/>
      <c r="D81" s="11" t="s">
        <v>48</v>
      </c>
      <c r="E81" s="41">
        <v>0.12</v>
      </c>
      <c r="F81" s="41">
        <v>1.2E-2</v>
      </c>
      <c r="G81" s="12">
        <v>0</v>
      </c>
      <c r="H81" s="12">
        <f t="shared" si="7"/>
        <v>0</v>
      </c>
      <c r="I81" s="26"/>
      <c r="J81" s="26"/>
      <c r="K81" s="26"/>
      <c r="L81" s="26"/>
      <c r="M81" s="27"/>
      <c r="N81" s="27"/>
    </row>
    <row r="82" spans="1:14" ht="15" customHeight="1" x14ac:dyDescent="0.25">
      <c r="A82" s="90"/>
      <c r="B82" s="87"/>
      <c r="C82" s="90"/>
      <c r="D82" s="11" t="s">
        <v>104</v>
      </c>
      <c r="E82" s="41">
        <v>2E-3</v>
      </c>
      <c r="F82" s="41">
        <v>2E-3</v>
      </c>
      <c r="G82" s="12">
        <v>120</v>
      </c>
      <c r="H82" s="12">
        <f t="shared" si="7"/>
        <v>0.24</v>
      </c>
      <c r="I82" s="26"/>
      <c r="J82" s="26"/>
      <c r="K82" s="26"/>
      <c r="L82" s="26"/>
      <c r="M82" s="27"/>
      <c r="N82" s="27"/>
    </row>
    <row r="83" spans="1:14" ht="15" customHeight="1" x14ac:dyDescent="0.25">
      <c r="A83" s="90"/>
      <c r="B83" s="87"/>
      <c r="C83" s="90"/>
      <c r="D83" s="11" t="s">
        <v>61</v>
      </c>
      <c r="E83" s="41">
        <v>3.0000000000000001E-3</v>
      </c>
      <c r="F83" s="41">
        <v>3.0000000000000001E-3</v>
      </c>
      <c r="G83" s="12">
        <v>32</v>
      </c>
      <c r="H83" s="12">
        <f>E83*G83</f>
        <v>9.6000000000000002E-2</v>
      </c>
      <c r="I83" s="26"/>
      <c r="J83" s="26"/>
      <c r="K83" s="26"/>
      <c r="L83" s="41"/>
      <c r="M83" s="27"/>
      <c r="N83" s="27"/>
    </row>
    <row r="84" spans="1:14" ht="15" customHeight="1" x14ac:dyDescent="0.25">
      <c r="A84" s="90"/>
      <c r="B84" s="87"/>
      <c r="C84" s="90"/>
      <c r="D84" s="11" t="s">
        <v>26</v>
      </c>
      <c r="E84" s="41">
        <v>2.3E-3</v>
      </c>
      <c r="F84" s="41">
        <v>2.3E-3</v>
      </c>
      <c r="G84" s="12">
        <v>150</v>
      </c>
      <c r="H84" s="12">
        <f>E84*G84</f>
        <v>0.34499999999999997</v>
      </c>
      <c r="I84" s="26"/>
      <c r="J84" s="26"/>
      <c r="K84" s="26"/>
      <c r="L84" s="26"/>
      <c r="M84" s="27"/>
      <c r="N84" s="27"/>
    </row>
    <row r="85" spans="1:14" ht="15" customHeight="1" x14ac:dyDescent="0.25">
      <c r="A85" s="90"/>
      <c r="B85" s="87"/>
      <c r="C85" s="90"/>
      <c r="D85" s="11" t="s">
        <v>46</v>
      </c>
      <c r="E85" s="41">
        <v>5.0000000000000001E-3</v>
      </c>
      <c r="F85" s="41">
        <v>5.0000000000000001E-3</v>
      </c>
      <c r="G85" s="12">
        <v>30</v>
      </c>
      <c r="H85" s="12">
        <f>E85*G85</f>
        <v>0.15</v>
      </c>
      <c r="I85" s="26"/>
      <c r="J85" s="26"/>
      <c r="K85" s="26"/>
      <c r="L85" s="26"/>
      <c r="M85" s="27"/>
      <c r="N85" s="27"/>
    </row>
    <row r="86" spans="1:14" ht="15" customHeight="1" x14ac:dyDescent="0.25">
      <c r="A86" s="90"/>
      <c r="B86" s="87"/>
      <c r="C86" s="90"/>
      <c r="D86" s="11" t="s">
        <v>21</v>
      </c>
      <c r="E86" s="41">
        <v>2E-3</v>
      </c>
      <c r="F86" s="41">
        <v>1.8E-3</v>
      </c>
      <c r="G86" s="12">
        <v>35</v>
      </c>
      <c r="H86" s="12">
        <f>E86*G86</f>
        <v>7.0000000000000007E-2</v>
      </c>
      <c r="I86" s="26"/>
      <c r="J86" s="26"/>
      <c r="K86" s="26"/>
      <c r="L86" s="26"/>
      <c r="M86" s="27"/>
      <c r="N86" s="27"/>
    </row>
    <row r="87" spans="1:14" ht="15" customHeight="1" x14ac:dyDescent="0.25">
      <c r="A87" s="90"/>
      <c r="B87" s="87"/>
      <c r="C87" s="90"/>
      <c r="D87" s="11" t="s">
        <v>41</v>
      </c>
      <c r="E87" s="41">
        <v>1E-3</v>
      </c>
      <c r="F87" s="41">
        <v>1E-3</v>
      </c>
      <c r="G87" s="12">
        <v>80</v>
      </c>
      <c r="H87" s="12">
        <f t="shared" ref="H87:H96" si="8">E87*G87</f>
        <v>0.08</v>
      </c>
      <c r="I87" s="26"/>
      <c r="J87" s="26"/>
      <c r="K87" s="26"/>
      <c r="L87" s="26"/>
      <c r="M87" s="27"/>
      <c r="N87" s="27"/>
    </row>
    <row r="88" spans="1:14" ht="15" customHeight="1" x14ac:dyDescent="0.25">
      <c r="A88" s="90"/>
      <c r="B88" s="87"/>
      <c r="C88" s="90"/>
      <c r="D88" s="34" t="s">
        <v>51</v>
      </c>
      <c r="E88" s="37">
        <v>5.0000000000000001E-3</v>
      </c>
      <c r="F88" s="37">
        <v>5.0000000000000001E-3</v>
      </c>
      <c r="G88" s="12">
        <v>15</v>
      </c>
      <c r="H88" s="12">
        <f t="shared" ref="H88" si="9">G88*E88</f>
        <v>7.4999999999999997E-2</v>
      </c>
      <c r="I88" s="57"/>
      <c r="J88" s="57"/>
      <c r="K88" s="29"/>
      <c r="L88" s="29"/>
      <c r="M88" s="38"/>
      <c r="N88" s="38"/>
    </row>
    <row r="89" spans="1:14" ht="15" customHeight="1" x14ac:dyDescent="0.25">
      <c r="A89" s="90">
        <v>2</v>
      </c>
      <c r="B89" s="90" t="s">
        <v>105</v>
      </c>
      <c r="C89" s="90" t="s">
        <v>110</v>
      </c>
      <c r="D89" s="34" t="s">
        <v>107</v>
      </c>
      <c r="E89" s="16">
        <v>2.5000000000000001E-2</v>
      </c>
      <c r="F89" s="16">
        <v>2.5000000000000001E-2</v>
      </c>
      <c r="G89" s="12">
        <v>120</v>
      </c>
      <c r="H89" s="12">
        <f t="shared" ref="H89:H95" si="10">G89*E89</f>
        <v>3</v>
      </c>
      <c r="I89" s="29">
        <v>6.88</v>
      </c>
      <c r="J89" s="29">
        <v>5.95</v>
      </c>
      <c r="K89" s="29">
        <v>14.78</v>
      </c>
      <c r="L89" s="41">
        <f>(I89+K89)*4+(J89*9)</f>
        <v>140.19</v>
      </c>
      <c r="M89" s="41">
        <v>120207</v>
      </c>
      <c r="N89" s="41" t="s">
        <v>18</v>
      </c>
    </row>
    <row r="90" spans="1:14" ht="15" customHeight="1" x14ac:dyDescent="0.25">
      <c r="A90" s="90"/>
      <c r="B90" s="90"/>
      <c r="C90" s="90"/>
      <c r="D90" s="34" t="s">
        <v>20</v>
      </c>
      <c r="E90" s="16">
        <v>0.05</v>
      </c>
      <c r="F90" s="12">
        <v>0.05</v>
      </c>
      <c r="G90" s="12">
        <v>65</v>
      </c>
      <c r="H90" s="12">
        <f t="shared" si="10"/>
        <v>3.25</v>
      </c>
      <c r="I90" s="29"/>
      <c r="J90" s="29"/>
      <c r="K90" s="29"/>
      <c r="L90" s="29"/>
      <c r="M90" s="38"/>
      <c r="N90" s="38"/>
    </row>
    <row r="91" spans="1:14" ht="15" customHeight="1" x14ac:dyDescent="0.25">
      <c r="A91" s="90"/>
      <c r="B91" s="90"/>
      <c r="C91" s="90"/>
      <c r="D91" s="34" t="s">
        <v>41</v>
      </c>
      <c r="E91" s="16">
        <v>4.0000000000000001E-3</v>
      </c>
      <c r="F91" s="16">
        <v>4.0000000000000001E-3</v>
      </c>
      <c r="G91" s="12">
        <v>80</v>
      </c>
      <c r="H91" s="12">
        <f t="shared" si="10"/>
        <v>0.32</v>
      </c>
      <c r="I91" s="29"/>
      <c r="J91" s="29"/>
      <c r="K91" s="29"/>
      <c r="L91" s="29"/>
      <c r="M91" s="38"/>
      <c r="N91" s="38"/>
    </row>
    <row r="92" spans="1:14" ht="15" customHeight="1" x14ac:dyDescent="0.25">
      <c r="A92" s="90"/>
      <c r="B92" s="90"/>
      <c r="C92" s="90"/>
      <c r="D92" s="34" t="s">
        <v>48</v>
      </c>
      <c r="E92" s="12">
        <v>5.7000000000000002E-2</v>
      </c>
      <c r="F92" s="12">
        <v>5.7000000000000002E-2</v>
      </c>
      <c r="G92" s="12">
        <v>0</v>
      </c>
      <c r="H92" s="12">
        <f t="shared" si="10"/>
        <v>0</v>
      </c>
      <c r="I92" s="29"/>
      <c r="J92" s="29"/>
      <c r="K92" s="29"/>
      <c r="L92" s="29"/>
      <c r="M92" s="38"/>
      <c r="N92" s="38"/>
    </row>
    <row r="93" spans="1:14" ht="15" customHeight="1" x14ac:dyDescent="0.25">
      <c r="A93" s="90"/>
      <c r="B93" s="90"/>
      <c r="C93" s="90"/>
      <c r="D93" s="34" t="s">
        <v>51</v>
      </c>
      <c r="E93" s="16">
        <v>5.0000000000000001E-3</v>
      </c>
      <c r="F93" s="16">
        <v>5.0000000000000001E-3</v>
      </c>
      <c r="G93" s="12">
        <v>15</v>
      </c>
      <c r="H93" s="12">
        <f>G93*E93</f>
        <v>7.4999999999999997E-2</v>
      </c>
      <c r="I93" s="29"/>
      <c r="J93" s="29"/>
      <c r="K93" s="29"/>
      <c r="L93" s="29"/>
      <c r="M93" s="38"/>
      <c r="N93" s="38"/>
    </row>
    <row r="94" spans="1:14" ht="15" customHeight="1" x14ac:dyDescent="0.25">
      <c r="A94" s="90"/>
      <c r="B94" s="90"/>
      <c r="C94" s="90"/>
      <c r="D94" s="34" t="s">
        <v>52</v>
      </c>
      <c r="E94" s="16">
        <v>5.0000000000000001E-3</v>
      </c>
      <c r="F94" s="16">
        <v>5.0000000000000001E-3</v>
      </c>
      <c r="G94" s="12">
        <v>533</v>
      </c>
      <c r="H94" s="12">
        <f t="shared" si="10"/>
        <v>2.665</v>
      </c>
      <c r="I94" s="57"/>
      <c r="J94" s="57"/>
      <c r="K94" s="29"/>
      <c r="L94" s="41"/>
      <c r="M94" s="38"/>
      <c r="N94" s="38"/>
    </row>
    <row r="95" spans="1:14" ht="15.75" x14ac:dyDescent="0.25">
      <c r="A95" s="41">
        <v>3</v>
      </c>
      <c r="B95" s="45" t="s">
        <v>103</v>
      </c>
      <c r="C95" s="45">
        <v>30</v>
      </c>
      <c r="D95" s="11" t="s">
        <v>30</v>
      </c>
      <c r="E95" s="45">
        <v>0.03</v>
      </c>
      <c r="F95" s="45">
        <v>0.03</v>
      </c>
      <c r="G95" s="12">
        <v>26</v>
      </c>
      <c r="H95" s="12">
        <f t="shared" si="10"/>
        <v>0.78</v>
      </c>
      <c r="I95" s="45">
        <v>4.8</v>
      </c>
      <c r="J95" s="45">
        <v>1.8</v>
      </c>
      <c r="K95" s="45">
        <v>30</v>
      </c>
      <c r="L95" s="45">
        <f>(I95+K95)*4+(J95*9)</f>
        <v>155.39999999999998</v>
      </c>
      <c r="M95" s="45">
        <v>200102</v>
      </c>
      <c r="N95" s="45" t="s">
        <v>18</v>
      </c>
    </row>
    <row r="96" spans="1:14" s="8" customFormat="1" ht="15.75" x14ac:dyDescent="0.25">
      <c r="A96" s="97">
        <v>4</v>
      </c>
      <c r="B96" s="97" t="s">
        <v>69</v>
      </c>
      <c r="C96" s="97">
        <v>200</v>
      </c>
      <c r="D96" s="30" t="s">
        <v>70</v>
      </c>
      <c r="E96" s="42">
        <v>3.5000000000000003E-2</v>
      </c>
      <c r="F96" s="42">
        <v>2.4E-2</v>
      </c>
      <c r="G96" s="18">
        <v>160</v>
      </c>
      <c r="H96" s="18">
        <f t="shared" si="8"/>
        <v>5.6000000000000005</v>
      </c>
      <c r="I96" s="42">
        <v>2.04</v>
      </c>
      <c r="J96" s="42">
        <v>0</v>
      </c>
      <c r="K96" s="42">
        <v>43.6</v>
      </c>
      <c r="L96" s="42">
        <f>(I96+K96)*4+(J96*9)</f>
        <v>182.56</v>
      </c>
      <c r="M96" s="42">
        <v>174.2</v>
      </c>
      <c r="N96" s="42" t="s">
        <v>108</v>
      </c>
    </row>
    <row r="97" spans="1:14" s="8" customFormat="1" ht="15.75" x14ac:dyDescent="0.25">
      <c r="A97" s="97"/>
      <c r="B97" s="97"/>
      <c r="C97" s="97"/>
      <c r="D97" s="30" t="s">
        <v>41</v>
      </c>
      <c r="E97" s="42">
        <v>1.4999999999999999E-2</v>
      </c>
      <c r="F97" s="42">
        <v>1.4999999999999999E-2</v>
      </c>
      <c r="G97" s="18">
        <v>80</v>
      </c>
      <c r="H97" s="18">
        <f>G97*F97</f>
        <v>1.2</v>
      </c>
      <c r="I97" s="42"/>
      <c r="J97" s="42"/>
      <c r="K97" s="42"/>
      <c r="L97" s="42"/>
      <c r="M97" s="42"/>
      <c r="N97" s="42"/>
    </row>
    <row r="98" spans="1:14" s="8" customFormat="1" ht="15.75" x14ac:dyDescent="0.25">
      <c r="A98" s="97"/>
      <c r="B98" s="97"/>
      <c r="C98" s="97"/>
      <c r="D98" s="30" t="s">
        <v>48</v>
      </c>
      <c r="E98" s="42">
        <v>0.15</v>
      </c>
      <c r="F98" s="42">
        <v>0.28999999999999998</v>
      </c>
      <c r="G98" s="18">
        <v>0</v>
      </c>
      <c r="H98" s="18">
        <f>G98*F98</f>
        <v>0</v>
      </c>
      <c r="I98" s="42"/>
      <c r="J98" s="42"/>
      <c r="K98" s="42"/>
      <c r="L98" s="42"/>
      <c r="M98" s="42"/>
      <c r="N98" s="42"/>
    </row>
    <row r="99" spans="1:14" s="8" customFormat="1" ht="15" customHeight="1" x14ac:dyDescent="0.25">
      <c r="A99" s="42">
        <v>5</v>
      </c>
      <c r="B99" s="42" t="s">
        <v>97</v>
      </c>
      <c r="C99" s="42">
        <v>100</v>
      </c>
      <c r="D99" s="30" t="s">
        <v>97</v>
      </c>
      <c r="E99" s="18">
        <v>0.1</v>
      </c>
      <c r="F99" s="42">
        <v>0.1</v>
      </c>
      <c r="G99" s="18">
        <v>50</v>
      </c>
      <c r="H99" s="18">
        <f t="shared" ref="H99" si="11">G99*E99</f>
        <v>5</v>
      </c>
      <c r="I99" s="50"/>
      <c r="J99" s="50"/>
      <c r="K99" s="50"/>
      <c r="L99" s="42"/>
      <c r="M99" s="51"/>
      <c r="N99" s="52"/>
    </row>
    <row r="100" spans="1:14" ht="15.75" x14ac:dyDescent="0.25">
      <c r="A100" s="88" t="s">
        <v>27</v>
      </c>
      <c r="B100" s="88"/>
      <c r="C100" s="88"/>
      <c r="D100" s="88"/>
      <c r="E100" s="88"/>
      <c r="F100" s="88"/>
      <c r="G100" s="88"/>
      <c r="H100" s="24">
        <f>SUM(H76:H99)</f>
        <v>58.916000000000004</v>
      </c>
      <c r="I100" s="24">
        <f t="shared" ref="I100:L100" si="12">SUM(I76:I99)</f>
        <v>24.23</v>
      </c>
      <c r="J100" s="24">
        <f t="shared" si="12"/>
        <v>18.18</v>
      </c>
      <c r="K100" s="24">
        <f t="shared" si="12"/>
        <v>102.64</v>
      </c>
      <c r="L100" s="24">
        <f t="shared" si="12"/>
        <v>671.09999999999991</v>
      </c>
      <c r="M100" s="41"/>
      <c r="N100" s="41"/>
    </row>
    <row r="108" spans="1:14" ht="13.5" customHeight="1" x14ac:dyDescent="0.25">
      <c r="A108" s="1" t="s">
        <v>78</v>
      </c>
    </row>
    <row r="109" spans="1:14" ht="15.75" x14ac:dyDescent="0.25">
      <c r="A109" s="88" t="s">
        <v>37</v>
      </c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spans="1:14" ht="47.25" x14ac:dyDescent="0.25">
      <c r="A110" s="41" t="s">
        <v>0</v>
      </c>
      <c r="B110" s="41"/>
      <c r="C110" s="41" t="s">
        <v>1</v>
      </c>
      <c r="D110" s="41" t="s">
        <v>2</v>
      </c>
      <c r="E110" s="41" t="s">
        <v>3</v>
      </c>
      <c r="F110" s="41" t="s">
        <v>4</v>
      </c>
      <c r="G110" s="12" t="s">
        <v>5</v>
      </c>
      <c r="H110" s="12" t="s">
        <v>6</v>
      </c>
      <c r="I110" s="41" t="s">
        <v>7</v>
      </c>
      <c r="J110" s="41" t="s">
        <v>8</v>
      </c>
      <c r="K110" s="41" t="s">
        <v>9</v>
      </c>
      <c r="L110" s="41" t="s">
        <v>10</v>
      </c>
      <c r="M110" s="41" t="s">
        <v>40</v>
      </c>
      <c r="N110" s="41" t="s">
        <v>12</v>
      </c>
    </row>
    <row r="111" spans="1:14" ht="15.75" x14ac:dyDescent="0.25">
      <c r="A111" s="41"/>
      <c r="B111" s="41" t="s">
        <v>13</v>
      </c>
      <c r="C111" s="41" t="s">
        <v>14</v>
      </c>
      <c r="D111" s="11"/>
      <c r="E111" s="41" t="s">
        <v>14</v>
      </c>
      <c r="F111" s="41" t="s">
        <v>14</v>
      </c>
      <c r="G111" s="12" t="s">
        <v>15</v>
      </c>
      <c r="H111" s="12" t="s">
        <v>16</v>
      </c>
      <c r="I111" s="41" t="s">
        <v>14</v>
      </c>
      <c r="J111" s="41" t="s">
        <v>14</v>
      </c>
      <c r="K111" s="41" t="s">
        <v>14</v>
      </c>
      <c r="L111" s="41" t="s">
        <v>14</v>
      </c>
      <c r="M111" s="41"/>
      <c r="N111" s="41"/>
    </row>
    <row r="112" spans="1:14" ht="15" customHeight="1" x14ac:dyDescent="0.25">
      <c r="A112" s="90">
        <v>1</v>
      </c>
      <c r="B112" s="87" t="s">
        <v>112</v>
      </c>
      <c r="C112" s="90" t="s">
        <v>117</v>
      </c>
      <c r="D112" s="34" t="s">
        <v>54</v>
      </c>
      <c r="E112" s="12">
        <v>0.08</v>
      </c>
      <c r="F112" s="12">
        <v>0.05</v>
      </c>
      <c r="G112" s="12">
        <v>150</v>
      </c>
      <c r="H112" s="12">
        <f>G112*E112</f>
        <v>12</v>
      </c>
      <c r="I112" s="38">
        <v>12.37</v>
      </c>
      <c r="J112" s="38">
        <v>1.77</v>
      </c>
      <c r="K112" s="38">
        <v>11.63</v>
      </c>
      <c r="L112" s="41">
        <f>(I112+K112)*4+(J112*9)</f>
        <v>111.93</v>
      </c>
      <c r="M112" s="12">
        <v>35</v>
      </c>
      <c r="N112" s="38" t="s">
        <v>113</v>
      </c>
    </row>
    <row r="113" spans="1:14" ht="15" customHeight="1" x14ac:dyDescent="0.25">
      <c r="A113" s="90"/>
      <c r="B113" s="87"/>
      <c r="C113" s="90"/>
      <c r="D113" s="34" t="s">
        <v>21</v>
      </c>
      <c r="E113" s="16">
        <v>6.0000000000000001E-3</v>
      </c>
      <c r="F113" s="16">
        <v>5.0000000000000001E-3</v>
      </c>
      <c r="G113" s="12">
        <v>35</v>
      </c>
      <c r="H113" s="12">
        <f>G113*E113</f>
        <v>0.21</v>
      </c>
      <c r="I113" s="38"/>
      <c r="J113" s="38"/>
      <c r="K113" s="38"/>
      <c r="L113" s="38"/>
      <c r="M113" s="38"/>
      <c r="N113" s="38"/>
    </row>
    <row r="114" spans="1:14" ht="15" customHeight="1" x14ac:dyDescent="0.25">
      <c r="A114" s="90"/>
      <c r="B114" s="87"/>
      <c r="C114" s="90"/>
      <c r="D114" s="34" t="s">
        <v>26</v>
      </c>
      <c r="E114" s="16">
        <v>0.02</v>
      </c>
      <c r="F114" s="16">
        <v>0.02</v>
      </c>
      <c r="G114" s="12">
        <v>150</v>
      </c>
      <c r="H114" s="12">
        <f>G114*E114</f>
        <v>3</v>
      </c>
      <c r="I114" s="38"/>
      <c r="J114" s="38"/>
      <c r="K114" s="38"/>
      <c r="L114" s="38"/>
      <c r="M114" s="38"/>
      <c r="N114" s="38"/>
    </row>
    <row r="115" spans="1:14" ht="15" customHeight="1" x14ac:dyDescent="0.25">
      <c r="A115" s="90"/>
      <c r="B115" s="87"/>
      <c r="C115" s="90"/>
      <c r="D115" s="34" t="s">
        <v>46</v>
      </c>
      <c r="E115" s="16">
        <v>3.1E-2</v>
      </c>
      <c r="F115" s="16">
        <v>0.03</v>
      </c>
      <c r="G115" s="12">
        <v>30</v>
      </c>
      <c r="H115" s="12">
        <f>G115*E115</f>
        <v>0.92999999999999994</v>
      </c>
      <c r="I115" s="38"/>
      <c r="J115" s="38"/>
      <c r="K115" s="38"/>
      <c r="L115" s="41"/>
      <c r="M115" s="38"/>
      <c r="N115" s="12"/>
    </row>
    <row r="116" spans="1:14" ht="15" customHeight="1" x14ac:dyDescent="0.25">
      <c r="A116" s="90"/>
      <c r="B116" s="87"/>
      <c r="C116" s="90"/>
      <c r="D116" s="34" t="s">
        <v>104</v>
      </c>
      <c r="E116" s="16">
        <v>0.02</v>
      </c>
      <c r="F116" s="16">
        <v>0.02</v>
      </c>
      <c r="G116" s="12">
        <v>120</v>
      </c>
      <c r="H116" s="12">
        <f>G116*E116</f>
        <v>2.4</v>
      </c>
      <c r="I116" s="38"/>
      <c r="J116" s="38"/>
      <c r="K116" s="38"/>
      <c r="L116" s="38"/>
      <c r="M116" s="38"/>
      <c r="N116" s="38"/>
    </row>
    <row r="117" spans="1:14" s="8" customFormat="1" ht="15" customHeight="1" x14ac:dyDescent="0.25">
      <c r="A117" s="90"/>
      <c r="B117" s="87"/>
      <c r="C117" s="90"/>
      <c r="D117" s="17" t="s">
        <v>51</v>
      </c>
      <c r="E117" s="35">
        <v>5.0000000000000001E-3</v>
      </c>
      <c r="F117" s="35">
        <v>5.0000000000000001E-3</v>
      </c>
      <c r="G117" s="18">
        <v>15</v>
      </c>
      <c r="H117" s="18">
        <f t="shared" ref="H117" si="13">G117*E117</f>
        <v>7.4999999999999997E-2</v>
      </c>
      <c r="I117" s="58"/>
      <c r="J117" s="59"/>
      <c r="K117" s="49"/>
      <c r="L117" s="49"/>
      <c r="M117" s="49"/>
      <c r="N117" s="49"/>
    </row>
    <row r="118" spans="1:14" ht="15" customHeight="1" x14ac:dyDescent="0.25">
      <c r="A118" s="90">
        <v>2</v>
      </c>
      <c r="B118" s="90" t="s">
        <v>64</v>
      </c>
      <c r="C118" s="90">
        <v>150</v>
      </c>
      <c r="D118" s="11" t="s">
        <v>45</v>
      </c>
      <c r="E118" s="41">
        <v>0.17</v>
      </c>
      <c r="F118" s="41">
        <v>0.12</v>
      </c>
      <c r="G118" s="12">
        <v>30</v>
      </c>
      <c r="H118" s="12">
        <f t="shared" ref="H118:H121" si="14">E118*G118</f>
        <v>5.1000000000000005</v>
      </c>
      <c r="I118" s="41">
        <v>3.33</v>
      </c>
      <c r="J118" s="41">
        <v>3.84</v>
      </c>
      <c r="K118" s="41">
        <v>21.59</v>
      </c>
      <c r="L118" s="41">
        <f>(I118+K118)*4+(J118*9)</f>
        <v>134.24</v>
      </c>
      <c r="M118" s="41">
        <v>130101</v>
      </c>
      <c r="N118" s="41" t="s">
        <v>18</v>
      </c>
    </row>
    <row r="119" spans="1:14" ht="15" customHeight="1" x14ac:dyDescent="0.25">
      <c r="A119" s="90"/>
      <c r="B119" s="90"/>
      <c r="C119" s="90"/>
      <c r="D119" s="11" t="s">
        <v>20</v>
      </c>
      <c r="E119" s="41">
        <v>0.02</v>
      </c>
      <c r="F119" s="41">
        <v>0.02</v>
      </c>
      <c r="G119" s="12">
        <v>65</v>
      </c>
      <c r="H119" s="12">
        <f>E119*G119</f>
        <v>1.3</v>
      </c>
      <c r="I119" s="41"/>
      <c r="J119" s="41"/>
      <c r="K119" s="41"/>
      <c r="L119" s="41"/>
      <c r="M119" s="41"/>
      <c r="N119" s="41"/>
    </row>
    <row r="120" spans="1:14" ht="15" customHeight="1" x14ac:dyDescent="0.25">
      <c r="A120" s="90"/>
      <c r="B120" s="90"/>
      <c r="C120" s="90"/>
      <c r="D120" s="11" t="s">
        <v>52</v>
      </c>
      <c r="E120" s="41">
        <v>5.0000000000000001E-3</v>
      </c>
      <c r="F120" s="41">
        <v>5.0000000000000001E-3</v>
      </c>
      <c r="G120" s="12">
        <v>533</v>
      </c>
      <c r="H120" s="12">
        <f t="shared" si="14"/>
        <v>2.665</v>
      </c>
      <c r="I120" s="41"/>
      <c r="J120" s="41"/>
      <c r="K120" s="41"/>
      <c r="L120" s="41"/>
      <c r="M120" s="41"/>
      <c r="N120" s="41"/>
    </row>
    <row r="121" spans="1:14" ht="15" customHeight="1" x14ac:dyDescent="0.25">
      <c r="A121" s="90"/>
      <c r="B121" s="90"/>
      <c r="C121" s="90"/>
      <c r="D121" s="11" t="s">
        <v>51</v>
      </c>
      <c r="E121" s="41">
        <v>5.0000000000000001E-3</v>
      </c>
      <c r="F121" s="41">
        <v>5.0000000000000001E-3</v>
      </c>
      <c r="G121" s="12">
        <v>15</v>
      </c>
      <c r="H121" s="16">
        <f t="shared" si="14"/>
        <v>7.4999999999999997E-2</v>
      </c>
      <c r="I121" s="41"/>
      <c r="J121" s="16"/>
      <c r="K121" s="41"/>
      <c r="L121" s="41"/>
      <c r="M121" s="41"/>
      <c r="N121" s="41"/>
    </row>
    <row r="122" spans="1:14" s="8" customFormat="1" ht="22.5" customHeight="1" x14ac:dyDescent="0.25">
      <c r="A122" s="97">
        <v>3</v>
      </c>
      <c r="B122" s="97" t="s">
        <v>96</v>
      </c>
      <c r="C122" s="97">
        <v>100</v>
      </c>
      <c r="D122" s="17" t="s">
        <v>71</v>
      </c>
      <c r="E122" s="35">
        <v>0.05</v>
      </c>
      <c r="F122" s="18">
        <v>0.05</v>
      </c>
      <c r="G122" s="18">
        <v>50</v>
      </c>
      <c r="H122" s="18">
        <f>E122*G122</f>
        <v>2.5</v>
      </c>
      <c r="I122" s="18">
        <v>0.79</v>
      </c>
      <c r="J122" s="18">
        <v>15.11</v>
      </c>
      <c r="K122" s="18">
        <v>2.58</v>
      </c>
      <c r="L122" s="41">
        <f>(I122+K122)*4+(J122*9)</f>
        <v>149.47</v>
      </c>
      <c r="M122" s="20">
        <v>100505</v>
      </c>
      <c r="N122" s="41" t="s">
        <v>18</v>
      </c>
    </row>
    <row r="123" spans="1:14" s="8" customFormat="1" ht="22.5" customHeight="1" x14ac:dyDescent="0.25">
      <c r="A123" s="97"/>
      <c r="B123" s="97"/>
      <c r="C123" s="97"/>
      <c r="D123" s="17" t="s">
        <v>72</v>
      </c>
      <c r="E123" s="35">
        <v>0.05</v>
      </c>
      <c r="F123" s="18">
        <v>0.05</v>
      </c>
      <c r="G123" s="18">
        <v>50</v>
      </c>
      <c r="H123" s="18">
        <f>E123*G123</f>
        <v>2.5</v>
      </c>
      <c r="I123" s="18"/>
      <c r="J123" s="18"/>
      <c r="K123" s="18"/>
      <c r="L123" s="41"/>
      <c r="M123" s="18"/>
      <c r="N123" s="41"/>
    </row>
    <row r="124" spans="1:14" ht="15.75" x14ac:dyDescent="0.25">
      <c r="A124" s="41">
        <v>4</v>
      </c>
      <c r="B124" s="45" t="s">
        <v>103</v>
      </c>
      <c r="C124" s="45">
        <v>30</v>
      </c>
      <c r="D124" s="11" t="s">
        <v>30</v>
      </c>
      <c r="E124" s="45">
        <v>0.03</v>
      </c>
      <c r="F124" s="45">
        <v>0.03</v>
      </c>
      <c r="G124" s="12">
        <v>26</v>
      </c>
      <c r="H124" s="12">
        <f t="shared" ref="H124" si="15">G124*E124</f>
        <v>0.78</v>
      </c>
      <c r="I124" s="45">
        <v>4.8</v>
      </c>
      <c r="J124" s="45">
        <v>1.8</v>
      </c>
      <c r="K124" s="45">
        <v>30</v>
      </c>
      <c r="L124" s="45">
        <f>(I124+K124)*4+(J124*9)</f>
        <v>155.39999999999998</v>
      </c>
      <c r="M124" s="45">
        <v>200102</v>
      </c>
      <c r="N124" s="45" t="s">
        <v>18</v>
      </c>
    </row>
    <row r="125" spans="1:14" ht="15.75" x14ac:dyDescent="0.25">
      <c r="A125" s="98">
        <v>5</v>
      </c>
      <c r="B125" s="90" t="s">
        <v>50</v>
      </c>
      <c r="C125" s="90" t="s">
        <v>59</v>
      </c>
      <c r="D125" s="11" t="s">
        <v>49</v>
      </c>
      <c r="E125" s="45">
        <v>4.0000000000000001E-3</v>
      </c>
      <c r="F125" s="45">
        <v>4.0000000000000001E-3</v>
      </c>
      <c r="G125" s="12">
        <v>600</v>
      </c>
      <c r="H125" s="12">
        <f t="shared" ref="H125" si="16">G125*E125</f>
        <v>2.4</v>
      </c>
      <c r="I125" s="45">
        <v>0</v>
      </c>
      <c r="J125" s="45">
        <v>0</v>
      </c>
      <c r="K125" s="45">
        <v>10</v>
      </c>
      <c r="L125" s="22">
        <f>(I125+K125)*4+(J125*9)</f>
        <v>40</v>
      </c>
      <c r="M125" s="45">
        <v>160105</v>
      </c>
      <c r="N125" s="45" t="s">
        <v>18</v>
      </c>
    </row>
    <row r="126" spans="1:14" ht="15.75" x14ac:dyDescent="0.25">
      <c r="A126" s="101"/>
      <c r="B126" s="91"/>
      <c r="C126" s="91"/>
      <c r="D126" s="11" t="s">
        <v>24</v>
      </c>
      <c r="E126" s="45">
        <v>0.19600000000000001</v>
      </c>
      <c r="F126" s="45">
        <v>0.19600000000000001</v>
      </c>
      <c r="G126" s="12">
        <v>0</v>
      </c>
      <c r="H126" s="12">
        <v>0</v>
      </c>
      <c r="I126" s="45"/>
      <c r="J126" s="45"/>
      <c r="K126" s="45"/>
      <c r="L126" s="45"/>
      <c r="M126" s="45"/>
      <c r="N126" s="45"/>
    </row>
    <row r="127" spans="1:14" ht="15.75" x14ac:dyDescent="0.25">
      <c r="A127" s="102"/>
      <c r="B127" s="91"/>
      <c r="C127" s="91"/>
      <c r="D127" s="11" t="s">
        <v>41</v>
      </c>
      <c r="E127" s="45">
        <v>1.4999999999999999E-2</v>
      </c>
      <c r="F127" s="45">
        <v>1.4999999999999999E-2</v>
      </c>
      <c r="G127" s="12">
        <v>80</v>
      </c>
      <c r="H127" s="12">
        <f t="shared" ref="H127" si="17">G127*E127</f>
        <v>1.2</v>
      </c>
      <c r="I127" s="45"/>
      <c r="J127" s="45"/>
      <c r="K127" s="45"/>
      <c r="L127" s="45"/>
      <c r="M127" s="45"/>
      <c r="N127" s="45"/>
    </row>
    <row r="128" spans="1:14" ht="15.75" x14ac:dyDescent="0.25">
      <c r="A128" s="41">
        <v>6</v>
      </c>
      <c r="B128" s="42" t="s">
        <v>100</v>
      </c>
      <c r="C128" s="42">
        <v>150</v>
      </c>
      <c r="D128" s="30" t="s">
        <v>100</v>
      </c>
      <c r="E128" s="18">
        <v>0.14499999999999999</v>
      </c>
      <c r="F128" s="18">
        <v>0.14499999999999999</v>
      </c>
      <c r="G128" s="18">
        <v>110</v>
      </c>
      <c r="H128" s="18">
        <f t="shared" ref="H128" si="18">G128*E128</f>
        <v>15.95</v>
      </c>
      <c r="I128" s="42">
        <v>0.6</v>
      </c>
      <c r="J128" s="42">
        <v>0.45</v>
      </c>
      <c r="K128" s="42">
        <v>15.45</v>
      </c>
      <c r="L128" s="42">
        <f>(I128+K128)*4+(J128*9)</f>
        <v>68.25</v>
      </c>
      <c r="M128" s="42">
        <v>210104</v>
      </c>
      <c r="N128" s="42" t="s">
        <v>18</v>
      </c>
    </row>
    <row r="129" spans="1:14" ht="15" customHeight="1" x14ac:dyDescent="0.25">
      <c r="A129" s="88" t="s">
        <v>73</v>
      </c>
      <c r="B129" s="88"/>
      <c r="C129" s="88"/>
      <c r="D129" s="88"/>
      <c r="E129" s="88"/>
      <c r="F129" s="88"/>
      <c r="G129" s="88"/>
      <c r="H129" s="24">
        <f>SUM(H112:H128)</f>
        <v>53.084999999999994</v>
      </c>
      <c r="I129" s="24">
        <f t="shared" ref="I129:L129" si="19">SUM(I112:I128)</f>
        <v>21.89</v>
      </c>
      <c r="J129" s="24">
        <f t="shared" si="19"/>
        <v>22.97</v>
      </c>
      <c r="K129" s="24">
        <f t="shared" si="19"/>
        <v>91.25</v>
      </c>
      <c r="L129" s="24">
        <f t="shared" si="19"/>
        <v>659.29</v>
      </c>
      <c r="M129" s="41"/>
      <c r="N129" s="41"/>
    </row>
    <row r="130" spans="1:14" ht="15" customHeight="1" x14ac:dyDescent="0.25">
      <c r="A130" s="31"/>
      <c r="B130" s="31"/>
      <c r="C130" s="31"/>
      <c r="D130" s="31"/>
      <c r="E130" s="31"/>
      <c r="F130" s="31"/>
      <c r="G130" s="31"/>
      <c r="H130" s="47"/>
      <c r="I130" s="47"/>
      <c r="J130" s="47"/>
      <c r="K130" s="47"/>
      <c r="L130" s="47"/>
      <c r="M130" s="48"/>
      <c r="N130" s="48"/>
    </row>
    <row r="131" spans="1:14" ht="15" customHeight="1" x14ac:dyDescent="0.25">
      <c r="A131" s="31"/>
      <c r="B131" s="31"/>
      <c r="C131" s="31"/>
      <c r="D131" s="31"/>
      <c r="E131" s="31"/>
      <c r="F131" s="31"/>
      <c r="G131" s="31"/>
      <c r="H131" s="47"/>
      <c r="I131" s="47"/>
      <c r="J131" s="47"/>
      <c r="K131" s="47"/>
      <c r="L131" s="47"/>
      <c r="M131" s="48"/>
      <c r="N131" s="48"/>
    </row>
    <row r="132" spans="1:14" ht="15" customHeight="1" x14ac:dyDescent="0.25">
      <c r="A132" s="31"/>
      <c r="B132" s="31"/>
      <c r="C132" s="31"/>
      <c r="D132" s="31"/>
      <c r="E132" s="31"/>
      <c r="F132" s="31"/>
      <c r="G132" s="31"/>
      <c r="H132" s="47"/>
      <c r="I132" s="47"/>
      <c r="J132" s="47"/>
      <c r="K132" s="47"/>
      <c r="L132" s="47"/>
      <c r="M132" s="48"/>
      <c r="N132" s="48"/>
    </row>
    <row r="133" spans="1:14" ht="15" customHeight="1" x14ac:dyDescent="0.25">
      <c r="A133" s="31"/>
      <c r="B133" s="31"/>
      <c r="C133" s="31"/>
      <c r="D133" s="31"/>
      <c r="E133" s="31"/>
      <c r="F133" s="31"/>
      <c r="G133" s="31"/>
      <c r="H133" s="47"/>
      <c r="I133" s="47"/>
      <c r="J133" s="47"/>
      <c r="K133" s="47"/>
      <c r="L133" s="47"/>
      <c r="M133" s="48"/>
      <c r="N133" s="48"/>
    </row>
    <row r="134" spans="1:14" ht="15" customHeight="1" x14ac:dyDescent="0.25">
      <c r="A134" s="31"/>
      <c r="B134" s="31"/>
      <c r="C134" s="31"/>
      <c r="D134" s="31"/>
      <c r="E134" s="31"/>
      <c r="F134" s="31"/>
      <c r="G134" s="31"/>
      <c r="H134" s="47"/>
      <c r="I134" s="47"/>
      <c r="J134" s="47"/>
      <c r="K134" s="47"/>
      <c r="L134" s="47"/>
      <c r="M134" s="48"/>
      <c r="N134" s="48"/>
    </row>
    <row r="135" spans="1:14" ht="15" customHeight="1" x14ac:dyDescent="0.25">
      <c r="A135" s="31"/>
      <c r="B135" s="31"/>
      <c r="C135" s="31"/>
      <c r="D135" s="31"/>
      <c r="E135" s="31"/>
      <c r="F135" s="31"/>
      <c r="G135" s="31"/>
      <c r="H135" s="47"/>
      <c r="I135" s="47"/>
      <c r="J135" s="47"/>
      <c r="K135" s="47"/>
      <c r="L135" s="47"/>
      <c r="M135" s="48"/>
      <c r="N135" s="48"/>
    </row>
    <row r="136" spans="1:14" ht="15" customHeight="1" x14ac:dyDescent="0.25">
      <c r="A136" s="31"/>
      <c r="B136" s="31"/>
      <c r="C136" s="31"/>
      <c r="D136" s="31"/>
      <c r="E136" s="31"/>
      <c r="F136" s="31"/>
      <c r="G136" s="31"/>
      <c r="H136" s="47"/>
      <c r="I136" s="47"/>
      <c r="J136" s="47"/>
      <c r="K136" s="47"/>
      <c r="L136" s="47"/>
      <c r="M136" s="48"/>
      <c r="N136" s="48"/>
    </row>
    <row r="137" spans="1:14" ht="15" customHeight="1" x14ac:dyDescent="0.25">
      <c r="A137" s="31"/>
      <c r="B137" s="31"/>
      <c r="C137" s="31"/>
      <c r="D137" s="31"/>
      <c r="E137" s="31"/>
      <c r="F137" s="31"/>
      <c r="G137" s="31"/>
      <c r="H137" s="47"/>
      <c r="I137" s="47"/>
      <c r="J137" s="47"/>
      <c r="K137" s="47"/>
      <c r="L137" s="47"/>
      <c r="M137" s="48"/>
      <c r="N137" s="48"/>
    </row>
    <row r="144" spans="1:14" ht="15" customHeight="1" x14ac:dyDescent="0.25">
      <c r="A144" s="88" t="s">
        <v>38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</row>
    <row r="145" spans="1:15" ht="45.75" customHeight="1" x14ac:dyDescent="0.25">
      <c r="A145" s="41" t="s">
        <v>0</v>
      </c>
      <c r="B145" s="41"/>
      <c r="C145" s="41" t="s">
        <v>1</v>
      </c>
      <c r="D145" s="11" t="s">
        <v>2</v>
      </c>
      <c r="E145" s="41" t="s">
        <v>3</v>
      </c>
      <c r="F145" s="41" t="s">
        <v>4</v>
      </c>
      <c r="G145" s="12" t="s">
        <v>5</v>
      </c>
      <c r="H145" s="12" t="s">
        <v>6</v>
      </c>
      <c r="I145" s="41" t="s">
        <v>7</v>
      </c>
      <c r="J145" s="43" t="s">
        <v>8</v>
      </c>
      <c r="K145" s="41" t="s">
        <v>9</v>
      </c>
      <c r="L145" s="41" t="s">
        <v>10</v>
      </c>
      <c r="M145" s="41" t="s">
        <v>40</v>
      </c>
      <c r="N145" s="41" t="s">
        <v>12</v>
      </c>
    </row>
    <row r="146" spans="1:15" ht="15" customHeight="1" x14ac:dyDescent="0.25">
      <c r="A146" s="41"/>
      <c r="B146" s="41" t="s">
        <v>13</v>
      </c>
      <c r="C146" s="41" t="s">
        <v>14</v>
      </c>
      <c r="D146" s="11"/>
      <c r="E146" s="41" t="s">
        <v>14</v>
      </c>
      <c r="F146" s="41" t="s">
        <v>14</v>
      </c>
      <c r="G146" s="12" t="s">
        <v>15</v>
      </c>
      <c r="H146" s="12" t="s">
        <v>16</v>
      </c>
      <c r="I146" s="41" t="s">
        <v>14</v>
      </c>
      <c r="J146" s="41" t="s">
        <v>14</v>
      </c>
      <c r="K146" s="41" t="s">
        <v>14</v>
      </c>
      <c r="L146" s="41" t="s">
        <v>14</v>
      </c>
      <c r="M146" s="41"/>
      <c r="N146" s="41"/>
    </row>
    <row r="147" spans="1:15" ht="15" customHeight="1" x14ac:dyDescent="0.25">
      <c r="A147" s="90">
        <v>1</v>
      </c>
      <c r="B147" s="87" t="s">
        <v>77</v>
      </c>
      <c r="C147" s="90" t="s">
        <v>117</v>
      </c>
      <c r="D147" s="11" t="s">
        <v>43</v>
      </c>
      <c r="E147" s="16">
        <v>0.08</v>
      </c>
      <c r="F147" s="41">
        <v>7.0000000000000007E-2</v>
      </c>
      <c r="G147" s="12">
        <v>320</v>
      </c>
      <c r="H147" s="12">
        <f>G147*E147</f>
        <v>25.6</v>
      </c>
      <c r="I147" s="41">
        <v>8.84</v>
      </c>
      <c r="J147" s="41">
        <v>9.0399999999999991</v>
      </c>
      <c r="K147" s="41">
        <v>9.35</v>
      </c>
      <c r="L147" s="41">
        <f>(I147+K147)*4+(J147*9)</f>
        <v>154.11999999999998</v>
      </c>
      <c r="M147" s="41">
        <v>204</v>
      </c>
      <c r="N147" s="41" t="s">
        <v>18</v>
      </c>
    </row>
    <row r="148" spans="1:15" ht="15" customHeight="1" x14ac:dyDescent="0.25">
      <c r="A148" s="90"/>
      <c r="B148" s="87"/>
      <c r="C148" s="90"/>
      <c r="D148" s="11" t="s">
        <v>30</v>
      </c>
      <c r="E148" s="41">
        <v>0.01</v>
      </c>
      <c r="F148" s="41">
        <v>7.0000000000000001E-3</v>
      </c>
      <c r="G148" s="12">
        <v>26</v>
      </c>
      <c r="H148" s="12">
        <f t="shared" ref="H148:H169" si="20">G148*E148</f>
        <v>0.26</v>
      </c>
      <c r="I148" s="41"/>
      <c r="J148" s="41"/>
      <c r="K148" s="41"/>
      <c r="L148" s="41"/>
      <c r="M148" s="41"/>
      <c r="N148" s="41"/>
    </row>
    <row r="149" spans="1:15" ht="15" customHeight="1" x14ac:dyDescent="0.25">
      <c r="A149" s="90"/>
      <c r="B149" s="87"/>
      <c r="C149" s="90"/>
      <c r="D149" s="11" t="s">
        <v>20</v>
      </c>
      <c r="E149" s="41">
        <v>1.4999999999999999E-2</v>
      </c>
      <c r="F149" s="41">
        <v>1.4999999999999999E-2</v>
      </c>
      <c r="G149" s="12">
        <v>65</v>
      </c>
      <c r="H149" s="12">
        <f t="shared" si="20"/>
        <v>0.97499999999999998</v>
      </c>
      <c r="I149" s="41"/>
      <c r="J149" s="41"/>
      <c r="K149" s="41"/>
      <c r="L149" s="41"/>
      <c r="M149" s="41"/>
      <c r="N149" s="41"/>
    </row>
    <row r="150" spans="1:15" ht="15" customHeight="1" x14ac:dyDescent="0.25">
      <c r="A150" s="90"/>
      <c r="B150" s="87"/>
      <c r="C150" s="90"/>
      <c r="D150" s="30" t="s">
        <v>21</v>
      </c>
      <c r="E150" s="42">
        <v>6.0000000000000001E-3</v>
      </c>
      <c r="F150" s="42">
        <v>4.0000000000000001E-3</v>
      </c>
      <c r="G150" s="18">
        <v>35</v>
      </c>
      <c r="H150" s="18">
        <f t="shared" si="20"/>
        <v>0.21</v>
      </c>
      <c r="I150" s="42"/>
      <c r="J150" s="42"/>
      <c r="K150" s="42"/>
      <c r="L150" s="42"/>
      <c r="M150" s="42"/>
      <c r="N150" s="42"/>
    </row>
    <row r="151" spans="1:15" ht="15" customHeight="1" x14ac:dyDescent="0.25">
      <c r="A151" s="90"/>
      <c r="B151" s="87"/>
      <c r="C151" s="90"/>
      <c r="D151" s="30" t="s">
        <v>22</v>
      </c>
      <c r="E151" s="42">
        <v>5.0000000000000001E-3</v>
      </c>
      <c r="F151" s="42">
        <v>5.0000000000000001E-3</v>
      </c>
      <c r="G151" s="18">
        <v>32</v>
      </c>
      <c r="H151" s="18">
        <f t="shared" si="20"/>
        <v>0.16</v>
      </c>
      <c r="I151" s="42"/>
      <c r="J151" s="42"/>
      <c r="K151" s="42"/>
      <c r="L151" s="42"/>
      <c r="M151" s="42"/>
      <c r="N151" s="42"/>
    </row>
    <row r="152" spans="1:15" ht="15" customHeight="1" x14ac:dyDescent="0.25">
      <c r="A152" s="90"/>
      <c r="B152" s="87"/>
      <c r="C152" s="90"/>
      <c r="D152" s="30" t="s">
        <v>23</v>
      </c>
      <c r="E152" s="42">
        <v>2.5000000000000001E-2</v>
      </c>
      <c r="F152" s="42">
        <v>0.02</v>
      </c>
      <c r="G152" s="18">
        <v>108</v>
      </c>
      <c r="H152" s="18">
        <f t="shared" si="20"/>
        <v>2.7</v>
      </c>
      <c r="I152" s="42"/>
      <c r="J152" s="42"/>
      <c r="K152" s="42"/>
      <c r="L152" s="42"/>
      <c r="M152" s="42"/>
      <c r="N152" s="42"/>
    </row>
    <row r="153" spans="1:15" ht="15" customHeight="1" x14ac:dyDescent="0.25">
      <c r="A153" s="90"/>
      <c r="B153" s="87"/>
      <c r="C153" s="90"/>
      <c r="D153" s="30" t="s">
        <v>51</v>
      </c>
      <c r="E153" s="42">
        <v>4.0000000000000001E-3</v>
      </c>
      <c r="F153" s="42">
        <v>4.0000000000000001E-3</v>
      </c>
      <c r="G153" s="18">
        <v>15</v>
      </c>
      <c r="H153" s="18">
        <f t="shared" si="20"/>
        <v>0.06</v>
      </c>
      <c r="I153" s="42"/>
      <c r="J153" s="42"/>
      <c r="K153" s="42"/>
      <c r="L153" s="42"/>
      <c r="M153" s="42"/>
      <c r="N153" s="42"/>
      <c r="O153" t="s">
        <v>74</v>
      </c>
    </row>
    <row r="154" spans="1:15" ht="15" customHeight="1" x14ac:dyDescent="0.25">
      <c r="A154" s="90"/>
      <c r="B154" s="87"/>
      <c r="C154" s="90"/>
      <c r="D154" s="30" t="s">
        <v>25</v>
      </c>
      <c r="E154" s="42">
        <v>4.0000000000000001E-3</v>
      </c>
      <c r="F154" s="42">
        <v>4.0000000000000001E-3</v>
      </c>
      <c r="G154" s="18">
        <v>120</v>
      </c>
      <c r="H154" s="18">
        <f t="shared" si="20"/>
        <v>0.48</v>
      </c>
      <c r="I154" s="42"/>
      <c r="J154" s="42"/>
      <c r="K154" s="42"/>
      <c r="L154" s="42"/>
      <c r="M154" s="42"/>
      <c r="N154" s="42"/>
    </row>
    <row r="155" spans="1:15" ht="15" customHeight="1" x14ac:dyDescent="0.25">
      <c r="A155" s="90"/>
      <c r="B155" s="87"/>
      <c r="C155" s="90"/>
      <c r="D155" s="30" t="s">
        <v>53</v>
      </c>
      <c r="E155" s="42">
        <v>6.0000000000000001E-3</v>
      </c>
      <c r="F155" s="42">
        <v>6.0000000000000001E-3</v>
      </c>
      <c r="G155" s="18">
        <v>200</v>
      </c>
      <c r="H155" s="18">
        <f t="shared" si="20"/>
        <v>1.2</v>
      </c>
      <c r="I155" s="35"/>
      <c r="J155" s="35"/>
      <c r="K155" s="42"/>
      <c r="L155" s="42"/>
      <c r="M155" s="42"/>
      <c r="N155" s="42"/>
    </row>
    <row r="156" spans="1:15" ht="15" customHeight="1" x14ac:dyDescent="0.25">
      <c r="A156" s="90">
        <v>2</v>
      </c>
      <c r="B156" s="90" t="s">
        <v>83</v>
      </c>
      <c r="C156" s="90">
        <v>150</v>
      </c>
      <c r="D156" s="11" t="s">
        <v>114</v>
      </c>
      <c r="E156" s="12">
        <v>6.8000000000000005E-2</v>
      </c>
      <c r="F156" s="12">
        <v>6.8000000000000005E-2</v>
      </c>
      <c r="G156" s="12">
        <v>50</v>
      </c>
      <c r="H156" s="12">
        <f t="shared" si="20"/>
        <v>3.4000000000000004</v>
      </c>
      <c r="I156" s="41">
        <v>5.84</v>
      </c>
      <c r="J156" s="41">
        <v>5.48</v>
      </c>
      <c r="K156" s="41">
        <v>30.2</v>
      </c>
      <c r="L156" s="41">
        <f>(I156+K156)*4+(J156*9)</f>
        <v>193.48000000000002</v>
      </c>
      <c r="M156" s="41">
        <v>120201</v>
      </c>
      <c r="N156" s="41" t="s">
        <v>115</v>
      </c>
    </row>
    <row r="157" spans="1:15" ht="15" customHeight="1" x14ac:dyDescent="0.25">
      <c r="A157" s="90"/>
      <c r="B157" s="90"/>
      <c r="C157" s="90"/>
      <c r="D157" s="34" t="s">
        <v>20</v>
      </c>
      <c r="E157" s="41">
        <v>0.05</v>
      </c>
      <c r="F157" s="41">
        <v>0.05</v>
      </c>
      <c r="G157" s="12">
        <v>65</v>
      </c>
      <c r="H157" s="12">
        <f t="shared" si="20"/>
        <v>3.25</v>
      </c>
      <c r="I157" s="29"/>
      <c r="J157" s="29"/>
      <c r="K157" s="29"/>
      <c r="L157" s="29"/>
      <c r="M157" s="38"/>
      <c r="N157" s="38"/>
    </row>
    <row r="158" spans="1:15" ht="15" customHeight="1" x14ac:dyDescent="0.25">
      <c r="A158" s="90"/>
      <c r="B158" s="90"/>
      <c r="C158" s="90"/>
      <c r="D158" s="34" t="s">
        <v>41</v>
      </c>
      <c r="E158" s="16">
        <v>5.0000000000000001E-3</v>
      </c>
      <c r="F158" s="16">
        <v>5.0000000000000001E-3</v>
      </c>
      <c r="G158" s="12">
        <v>80</v>
      </c>
      <c r="H158" s="12">
        <f t="shared" si="20"/>
        <v>0.4</v>
      </c>
      <c r="I158" s="29"/>
      <c r="J158" s="29"/>
      <c r="K158" s="29"/>
      <c r="L158" s="29"/>
      <c r="M158" s="38"/>
      <c r="N158" s="38"/>
    </row>
    <row r="159" spans="1:15" ht="15" customHeight="1" x14ac:dyDescent="0.25">
      <c r="A159" s="90"/>
      <c r="B159" s="90"/>
      <c r="C159" s="90"/>
      <c r="D159" s="34" t="s">
        <v>48</v>
      </c>
      <c r="E159" s="12">
        <v>8.2000000000000003E-2</v>
      </c>
      <c r="F159" s="12">
        <v>8.2000000000000003E-2</v>
      </c>
      <c r="G159" s="12">
        <v>0</v>
      </c>
      <c r="H159" s="12">
        <f t="shared" si="20"/>
        <v>0</v>
      </c>
      <c r="I159" s="29"/>
      <c r="J159" s="29"/>
      <c r="K159" s="29"/>
      <c r="L159" s="29"/>
      <c r="M159" s="38"/>
      <c r="N159" s="38"/>
    </row>
    <row r="160" spans="1:15" ht="15" customHeight="1" x14ac:dyDescent="0.25">
      <c r="A160" s="90"/>
      <c r="B160" s="90"/>
      <c r="C160" s="90"/>
      <c r="D160" s="34" t="s">
        <v>52</v>
      </c>
      <c r="E160" s="16">
        <v>5.0000000000000001E-3</v>
      </c>
      <c r="F160" s="16">
        <v>5.0000000000000001E-3</v>
      </c>
      <c r="G160" s="12">
        <v>533</v>
      </c>
      <c r="H160" s="12">
        <f t="shared" si="20"/>
        <v>2.665</v>
      </c>
      <c r="I160" s="29"/>
      <c r="J160" s="29"/>
      <c r="K160" s="29"/>
      <c r="L160" s="29"/>
      <c r="M160" s="38"/>
      <c r="N160" s="38"/>
    </row>
    <row r="161" spans="1:14" ht="15" customHeight="1" x14ac:dyDescent="0.25">
      <c r="A161" s="90"/>
      <c r="B161" s="90"/>
      <c r="C161" s="90"/>
      <c r="D161" s="34" t="s">
        <v>51</v>
      </c>
      <c r="E161" s="16">
        <v>5.0000000000000001E-3</v>
      </c>
      <c r="F161" s="16">
        <v>5.0000000000000001E-3</v>
      </c>
      <c r="G161" s="12">
        <v>15</v>
      </c>
      <c r="H161" s="12">
        <f>G161*E161</f>
        <v>7.4999999999999997E-2</v>
      </c>
      <c r="I161" s="57"/>
      <c r="J161" s="29"/>
      <c r="K161" s="29"/>
      <c r="L161" s="29"/>
      <c r="M161" s="38"/>
      <c r="N161" s="38"/>
    </row>
    <row r="162" spans="1:14" s="8" customFormat="1" ht="22.5" customHeight="1" x14ac:dyDescent="0.25">
      <c r="A162" s="97">
        <v>3</v>
      </c>
      <c r="B162" s="97" t="s">
        <v>96</v>
      </c>
      <c r="C162" s="97">
        <v>100</v>
      </c>
      <c r="D162" s="17" t="s">
        <v>71</v>
      </c>
      <c r="E162" s="35">
        <v>0.05</v>
      </c>
      <c r="F162" s="18">
        <v>0.05</v>
      </c>
      <c r="G162" s="18">
        <v>50</v>
      </c>
      <c r="H162" s="18">
        <f>E162*G162</f>
        <v>2.5</v>
      </c>
      <c r="I162" s="18">
        <v>0.79</v>
      </c>
      <c r="J162" s="18">
        <v>15.11</v>
      </c>
      <c r="K162" s="18">
        <v>2.58</v>
      </c>
      <c r="L162" s="41">
        <f>(I162+K162)*4+(J162*9)</f>
        <v>149.47</v>
      </c>
      <c r="M162" s="20">
        <v>100505</v>
      </c>
      <c r="N162" s="41" t="s">
        <v>18</v>
      </c>
    </row>
    <row r="163" spans="1:14" s="8" customFormat="1" ht="22.5" customHeight="1" x14ac:dyDescent="0.25">
      <c r="A163" s="97"/>
      <c r="B163" s="97"/>
      <c r="C163" s="97"/>
      <c r="D163" s="17" t="s">
        <v>72</v>
      </c>
      <c r="E163" s="35">
        <v>0.05</v>
      </c>
      <c r="F163" s="18">
        <v>0.05</v>
      </c>
      <c r="G163" s="18">
        <v>50</v>
      </c>
      <c r="H163" s="18">
        <f>E163*G163</f>
        <v>2.5</v>
      </c>
      <c r="I163" s="18"/>
      <c r="J163" s="18"/>
      <c r="K163" s="18"/>
      <c r="L163" s="41"/>
      <c r="M163" s="18"/>
      <c r="N163" s="41"/>
    </row>
    <row r="164" spans="1:14" ht="15" customHeight="1" x14ac:dyDescent="0.25">
      <c r="A164" s="41">
        <v>4</v>
      </c>
      <c r="B164" s="41" t="s">
        <v>103</v>
      </c>
      <c r="C164" s="41">
        <v>30</v>
      </c>
      <c r="D164" s="11" t="s">
        <v>30</v>
      </c>
      <c r="E164" s="41">
        <v>0.03</v>
      </c>
      <c r="F164" s="41">
        <v>0.03</v>
      </c>
      <c r="G164" s="12">
        <v>26</v>
      </c>
      <c r="H164" s="12">
        <f t="shared" ref="H164" si="21">G164*E164</f>
        <v>0.78</v>
      </c>
      <c r="I164" s="41">
        <v>4.8</v>
      </c>
      <c r="J164" s="41">
        <v>1.8</v>
      </c>
      <c r="K164" s="41">
        <v>30</v>
      </c>
      <c r="L164" s="41">
        <f>(I164+K164)*4+(J164*9)</f>
        <v>155.39999999999998</v>
      </c>
      <c r="M164" s="41">
        <v>200102</v>
      </c>
      <c r="N164" s="41" t="s">
        <v>18</v>
      </c>
    </row>
    <row r="165" spans="1:14" ht="15" customHeight="1" x14ac:dyDescent="0.25">
      <c r="A165" s="90">
        <v>5</v>
      </c>
      <c r="B165" s="90" t="s">
        <v>65</v>
      </c>
      <c r="C165" s="90">
        <v>200</v>
      </c>
      <c r="D165" s="11" t="s">
        <v>66</v>
      </c>
      <c r="E165" s="41">
        <v>0.01</v>
      </c>
      <c r="F165" s="41">
        <v>0.01</v>
      </c>
      <c r="G165" s="12">
        <v>600</v>
      </c>
      <c r="H165" s="12">
        <f t="shared" si="20"/>
        <v>6</v>
      </c>
      <c r="I165" s="41">
        <v>2.76</v>
      </c>
      <c r="J165" s="41">
        <v>1.61</v>
      </c>
      <c r="K165" s="41">
        <v>10.97</v>
      </c>
      <c r="L165" s="41">
        <f>(I165+K165)*4+(J165*9)</f>
        <v>69.41</v>
      </c>
      <c r="M165" s="41">
        <v>160101</v>
      </c>
      <c r="N165" s="41" t="s">
        <v>18</v>
      </c>
    </row>
    <row r="166" spans="1:14" ht="15" customHeight="1" x14ac:dyDescent="0.25">
      <c r="A166" s="90"/>
      <c r="B166" s="90"/>
      <c r="C166" s="90"/>
      <c r="D166" s="11" t="s">
        <v>48</v>
      </c>
      <c r="E166" s="41">
        <v>0.05</v>
      </c>
      <c r="F166" s="41">
        <v>0.05</v>
      </c>
      <c r="G166" s="12">
        <v>0</v>
      </c>
      <c r="H166" s="12">
        <f t="shared" si="20"/>
        <v>0</v>
      </c>
      <c r="I166" s="41"/>
      <c r="J166" s="41"/>
      <c r="K166" s="41"/>
      <c r="L166" s="41"/>
      <c r="M166" s="41"/>
      <c r="N166" s="41"/>
    </row>
    <row r="167" spans="1:14" ht="15" customHeight="1" x14ac:dyDescent="0.25">
      <c r="A167" s="90"/>
      <c r="B167" s="90"/>
      <c r="C167" s="90"/>
      <c r="D167" s="11" t="s">
        <v>41</v>
      </c>
      <c r="E167" s="41">
        <v>1.4999999999999999E-2</v>
      </c>
      <c r="F167" s="41">
        <v>1.4999999999999999E-2</v>
      </c>
      <c r="G167" s="12">
        <v>80</v>
      </c>
      <c r="H167" s="12">
        <f t="shared" si="20"/>
        <v>1.2</v>
      </c>
      <c r="I167" s="41"/>
      <c r="J167" s="41"/>
      <c r="K167" s="41"/>
      <c r="L167" s="41"/>
      <c r="M167" s="41"/>
      <c r="N167" s="41"/>
    </row>
    <row r="168" spans="1:14" ht="15" customHeight="1" x14ac:dyDescent="0.25">
      <c r="A168" s="90"/>
      <c r="B168" s="90"/>
      <c r="C168" s="90"/>
      <c r="D168" s="11" t="s">
        <v>20</v>
      </c>
      <c r="E168" s="12">
        <v>0.12</v>
      </c>
      <c r="F168" s="41">
        <v>0.12</v>
      </c>
      <c r="G168" s="12">
        <v>65</v>
      </c>
      <c r="H168" s="12">
        <f t="shared" si="20"/>
        <v>7.8</v>
      </c>
      <c r="I168" s="12"/>
      <c r="J168" s="41"/>
      <c r="K168" s="41"/>
      <c r="L168" s="41"/>
      <c r="M168" s="41"/>
      <c r="N168" s="41"/>
    </row>
    <row r="169" spans="1:14" ht="15" customHeight="1" x14ac:dyDescent="0.25">
      <c r="A169" s="41">
        <v>6</v>
      </c>
      <c r="B169" s="41" t="s">
        <v>81</v>
      </c>
      <c r="C169" s="41">
        <v>120</v>
      </c>
      <c r="D169" s="11" t="s">
        <v>81</v>
      </c>
      <c r="E169" s="41">
        <v>0.12</v>
      </c>
      <c r="F169" s="41">
        <v>0.12</v>
      </c>
      <c r="G169" s="12">
        <v>40</v>
      </c>
      <c r="H169" s="12">
        <f t="shared" si="20"/>
        <v>4.8</v>
      </c>
      <c r="I169" s="39">
        <v>0.6</v>
      </c>
      <c r="J169" s="39">
        <v>0.6</v>
      </c>
      <c r="K169" s="39">
        <v>14.7</v>
      </c>
      <c r="L169" s="41">
        <f>(I169+K169)*4+(J169*9)</f>
        <v>66.599999999999994</v>
      </c>
      <c r="M169" s="27">
        <v>210110</v>
      </c>
      <c r="N169" s="27" t="s">
        <v>18</v>
      </c>
    </row>
    <row r="170" spans="1:14" ht="15" customHeight="1" x14ac:dyDescent="0.25">
      <c r="A170" s="88" t="s">
        <v>27</v>
      </c>
      <c r="B170" s="88"/>
      <c r="C170" s="88"/>
      <c r="D170" s="88"/>
      <c r="E170" s="88"/>
      <c r="F170" s="88"/>
      <c r="G170" s="88"/>
      <c r="H170" s="24">
        <f>SUM(H147:H169)</f>
        <v>67.015000000000001</v>
      </c>
      <c r="I170" s="24">
        <f>SUM(I147:I169)</f>
        <v>23.630000000000003</v>
      </c>
      <c r="J170" s="24">
        <f>SUM(J147:J169)</f>
        <v>33.64</v>
      </c>
      <c r="K170" s="24">
        <f>SUM(K147:K169)</f>
        <v>97.8</v>
      </c>
      <c r="L170" s="24">
        <f>SUM(L147:L169)</f>
        <v>788.48</v>
      </c>
      <c r="M170" s="41"/>
      <c r="N170" s="41"/>
    </row>
    <row r="171" spans="1:14" ht="15" customHeight="1" x14ac:dyDescent="0.25">
      <c r="A171" s="26"/>
      <c r="B171" s="36" t="s">
        <v>75</v>
      </c>
      <c r="C171" s="27"/>
      <c r="D171" s="27"/>
      <c r="E171" s="26"/>
      <c r="F171" s="26"/>
      <c r="G171" s="26"/>
      <c r="H171" s="40">
        <f>H19+H56+H100+H129+H170</f>
        <v>325.32749999999999</v>
      </c>
      <c r="I171" s="40"/>
      <c r="J171" s="40"/>
      <c r="K171" s="40"/>
      <c r="L171" s="40">
        <f>L19+L56+L100+L129+L170</f>
        <v>3681.7099999999996</v>
      </c>
      <c r="M171" s="26"/>
      <c r="N171" s="26"/>
    </row>
    <row r="172" spans="1:14" ht="15" customHeight="1" x14ac:dyDescent="0.25">
      <c r="A172" s="26"/>
      <c r="B172" s="36" t="s">
        <v>76</v>
      </c>
      <c r="C172" s="27"/>
      <c r="D172" s="27"/>
      <c r="E172" s="26"/>
      <c r="F172" s="26"/>
      <c r="G172" s="26"/>
      <c r="H172" s="40">
        <f>H171/5</f>
        <v>65.0655</v>
      </c>
      <c r="I172" s="40"/>
      <c r="J172" s="40"/>
      <c r="K172" s="40"/>
      <c r="L172" s="40">
        <f>L171/6</f>
        <v>613.61833333333323</v>
      </c>
      <c r="M172" s="26"/>
      <c r="N172" s="26"/>
    </row>
  </sheetData>
  <mergeCells count="61">
    <mergeCell ref="A89:A94"/>
    <mergeCell ref="B89:B94"/>
    <mergeCell ref="B125:B127"/>
    <mergeCell ref="C125:C127"/>
    <mergeCell ref="A112:A117"/>
    <mergeCell ref="C112:C117"/>
    <mergeCell ref="C89:C94"/>
    <mergeCell ref="A96:A98"/>
    <mergeCell ref="B96:B98"/>
    <mergeCell ref="C96:C98"/>
    <mergeCell ref="B112:B117"/>
    <mergeCell ref="A118:A121"/>
    <mergeCell ref="A109:N109"/>
    <mergeCell ref="B118:B121"/>
    <mergeCell ref="C118:C121"/>
    <mergeCell ref="A122:A123"/>
    <mergeCell ref="A129:G129"/>
    <mergeCell ref="A162:A163"/>
    <mergeCell ref="B162:B163"/>
    <mergeCell ref="C162:C163"/>
    <mergeCell ref="A125:A127"/>
    <mergeCell ref="C76:C88"/>
    <mergeCell ref="A73:N73"/>
    <mergeCell ref="A76:A88"/>
    <mergeCell ref="B76:B88"/>
    <mergeCell ref="A170:G170"/>
    <mergeCell ref="A100:G100"/>
    <mergeCell ref="A144:N144"/>
    <mergeCell ref="A147:A155"/>
    <mergeCell ref="B147:B155"/>
    <mergeCell ref="C147:C155"/>
    <mergeCell ref="A156:A161"/>
    <mergeCell ref="B156:B161"/>
    <mergeCell ref="C156:C161"/>
    <mergeCell ref="A165:A168"/>
    <mergeCell ref="B165:B168"/>
    <mergeCell ref="C165:C168"/>
    <mergeCell ref="B122:B123"/>
    <mergeCell ref="C122:C123"/>
    <mergeCell ref="A3:N3"/>
    <mergeCell ref="A6:A11"/>
    <mergeCell ref="B6:B11"/>
    <mergeCell ref="C6:C11"/>
    <mergeCell ref="A56:G56"/>
    <mergeCell ref="A37:N37"/>
    <mergeCell ref="A40:A47"/>
    <mergeCell ref="B40:B47"/>
    <mergeCell ref="C40:C47"/>
    <mergeCell ref="A51:A54"/>
    <mergeCell ref="C51:C54"/>
    <mergeCell ref="A48:A49"/>
    <mergeCell ref="B48:B49"/>
    <mergeCell ref="C48:C49"/>
    <mergeCell ref="B51:B54"/>
    <mergeCell ref="A19:G19"/>
    <mergeCell ref="A12:A13"/>
    <mergeCell ref="B12:B13"/>
    <mergeCell ref="C12:C13"/>
    <mergeCell ref="A14:A16"/>
    <mergeCell ref="B14:B16"/>
    <mergeCell ref="C14:C16"/>
  </mergeCells>
  <pageMargins left="0.11811023622047245" right="0" top="0.15748031496062992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2"/>
  <sheetViews>
    <sheetView tabSelected="1" topLeftCell="A146" zoomScale="90" zoomScaleNormal="90" workbookViewId="0">
      <selection activeCell="C180" sqref="C180"/>
    </sheetView>
  </sheetViews>
  <sheetFormatPr defaultRowHeight="15" x14ac:dyDescent="0.25"/>
  <cols>
    <col min="1" max="1" width="4.85546875" style="1" customWidth="1"/>
    <col min="2" max="2" width="20.140625" style="1" customWidth="1"/>
    <col min="3" max="3" width="10.140625" style="1" customWidth="1"/>
    <col min="4" max="4" width="17.140625" style="3" customWidth="1"/>
    <col min="5" max="5" width="8.28515625" style="1" customWidth="1"/>
    <col min="6" max="6" width="7.7109375" style="1" customWidth="1"/>
    <col min="7" max="7" width="8" style="2" customWidth="1"/>
    <col min="8" max="8" width="9.140625" style="1"/>
    <col min="9" max="9" width="8.28515625" customWidth="1"/>
    <col min="10" max="11" width="7.85546875" customWidth="1"/>
    <col min="12" max="12" width="8.28515625" customWidth="1"/>
    <col min="13" max="13" width="8.42578125" customWidth="1"/>
    <col min="14" max="14" width="17.28515625" customWidth="1"/>
  </cols>
  <sheetData>
    <row r="2" spans="1:14" ht="15.75" thickBot="1" x14ac:dyDescent="0.3"/>
    <row r="3" spans="1:14" ht="27.75" customHeight="1" x14ac:dyDescent="0.25">
      <c r="A3" s="92" t="s">
        <v>84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.75" x14ac:dyDescent="0.25">
      <c r="A4" s="95" t="s">
        <v>28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96"/>
    </row>
    <row r="5" spans="1:14" ht="54" customHeight="1" x14ac:dyDescent="0.25">
      <c r="A5" s="9" t="s">
        <v>0</v>
      </c>
      <c r="B5" s="64"/>
      <c r="C5" s="64" t="s">
        <v>1</v>
      </c>
      <c r="D5" s="11" t="s">
        <v>2</v>
      </c>
      <c r="E5" s="64" t="s">
        <v>3</v>
      </c>
      <c r="F5" s="64" t="s">
        <v>4</v>
      </c>
      <c r="G5" s="12" t="s">
        <v>5</v>
      </c>
      <c r="H5" s="64" t="s">
        <v>6</v>
      </c>
      <c r="I5" s="64" t="s">
        <v>7</v>
      </c>
      <c r="J5" s="67" t="s">
        <v>8</v>
      </c>
      <c r="K5" s="64" t="s">
        <v>9</v>
      </c>
      <c r="L5" s="64" t="s">
        <v>10</v>
      </c>
      <c r="M5" s="64" t="s">
        <v>11</v>
      </c>
      <c r="N5" s="14" t="s">
        <v>12</v>
      </c>
    </row>
    <row r="6" spans="1:14" ht="15.75" x14ac:dyDescent="0.25">
      <c r="A6" s="64"/>
      <c r="B6" s="64" t="s">
        <v>13</v>
      </c>
      <c r="C6" s="64" t="s">
        <v>14</v>
      </c>
      <c r="D6" s="11"/>
      <c r="E6" s="64" t="s">
        <v>14</v>
      </c>
      <c r="F6" s="64" t="s">
        <v>14</v>
      </c>
      <c r="G6" s="12" t="s">
        <v>15</v>
      </c>
      <c r="H6" s="64" t="s">
        <v>16</v>
      </c>
      <c r="I6" s="64" t="s">
        <v>14</v>
      </c>
      <c r="J6" s="64" t="s">
        <v>14</v>
      </c>
      <c r="K6" s="64" t="s">
        <v>14</v>
      </c>
      <c r="L6" s="64" t="s">
        <v>14</v>
      </c>
      <c r="M6" s="64"/>
      <c r="N6" s="64"/>
    </row>
    <row r="7" spans="1:14" ht="15" customHeight="1" x14ac:dyDescent="0.25">
      <c r="A7" s="90">
        <v>1</v>
      </c>
      <c r="B7" s="98" t="s">
        <v>93</v>
      </c>
      <c r="C7" s="90" t="s">
        <v>147</v>
      </c>
      <c r="D7" s="11" t="s">
        <v>99</v>
      </c>
      <c r="E7" s="16">
        <v>0.11</v>
      </c>
      <c r="F7" s="64">
        <v>0.08</v>
      </c>
      <c r="G7" s="12">
        <v>450</v>
      </c>
      <c r="H7" s="12">
        <f>G7*E7</f>
        <v>49.5</v>
      </c>
      <c r="I7" s="64">
        <v>12.15</v>
      </c>
      <c r="J7" s="64">
        <v>11.18</v>
      </c>
      <c r="K7" s="64">
        <v>2.23</v>
      </c>
      <c r="L7" s="64">
        <f t="shared" ref="L7" si="0">(I7+K7)*4+(J7*9)</f>
        <v>158.14000000000001</v>
      </c>
      <c r="M7" s="64">
        <v>120549</v>
      </c>
      <c r="N7" s="64" t="s">
        <v>18</v>
      </c>
    </row>
    <row r="8" spans="1:14" ht="15" customHeight="1" x14ac:dyDescent="0.25">
      <c r="A8" s="90"/>
      <c r="B8" s="99"/>
      <c r="C8" s="90"/>
      <c r="D8" s="11" t="s">
        <v>24</v>
      </c>
      <c r="E8" s="12">
        <v>1.9E-2</v>
      </c>
      <c r="F8" s="64">
        <v>0.01</v>
      </c>
      <c r="G8" s="12">
        <v>0</v>
      </c>
      <c r="H8" s="12">
        <f>G8*E8</f>
        <v>0</v>
      </c>
      <c r="I8" s="64"/>
      <c r="J8" s="64"/>
      <c r="K8" s="64"/>
      <c r="L8" s="64"/>
      <c r="M8" s="64"/>
      <c r="N8" s="64"/>
    </row>
    <row r="9" spans="1:14" ht="15" customHeight="1" x14ac:dyDescent="0.25">
      <c r="A9" s="90"/>
      <c r="B9" s="99"/>
      <c r="C9" s="90"/>
      <c r="D9" s="11" t="s">
        <v>19</v>
      </c>
      <c r="E9" s="64">
        <v>5.0000000000000001E-3</v>
      </c>
      <c r="F9" s="64">
        <v>5.0000000000000001E-3</v>
      </c>
      <c r="G9" s="12">
        <v>20</v>
      </c>
      <c r="H9" s="12">
        <f t="shared" ref="H9:H27" si="1">G9*E9</f>
        <v>0.1</v>
      </c>
      <c r="I9" s="64"/>
      <c r="J9" s="64"/>
      <c r="K9" s="64"/>
      <c r="L9" s="64"/>
      <c r="M9" s="64"/>
      <c r="N9" s="64"/>
    </row>
    <row r="10" spans="1:14" ht="15" customHeight="1" x14ac:dyDescent="0.25">
      <c r="A10" s="90"/>
      <c r="B10" s="99"/>
      <c r="C10" s="90"/>
      <c r="D10" s="11" t="s">
        <v>21</v>
      </c>
      <c r="E10" s="64">
        <v>5.0000000000000001E-3</v>
      </c>
      <c r="F10" s="64">
        <v>4.0000000000000001E-3</v>
      </c>
      <c r="G10" s="12">
        <v>35</v>
      </c>
      <c r="H10" s="12">
        <f t="shared" si="1"/>
        <v>0.17500000000000002</v>
      </c>
      <c r="I10" s="64"/>
      <c r="J10" s="64"/>
      <c r="K10" s="64"/>
      <c r="L10" s="64"/>
      <c r="M10" s="64"/>
      <c r="N10" s="64"/>
    </row>
    <row r="11" spans="1:14" ht="15" customHeight="1" x14ac:dyDescent="0.25">
      <c r="A11" s="90"/>
      <c r="B11" s="99"/>
      <c r="C11" s="90"/>
      <c r="D11" s="11" t="s">
        <v>46</v>
      </c>
      <c r="E11" s="64">
        <v>5.0000000000000001E-3</v>
      </c>
      <c r="F11" s="64">
        <v>4.0000000000000001E-3</v>
      </c>
      <c r="G11" s="12">
        <v>40</v>
      </c>
      <c r="H11" s="12">
        <f t="shared" si="1"/>
        <v>0.2</v>
      </c>
      <c r="I11" s="64"/>
      <c r="J11" s="64"/>
      <c r="K11" s="64"/>
      <c r="L11" s="64"/>
      <c r="M11" s="64"/>
      <c r="N11" s="64"/>
    </row>
    <row r="12" spans="1:14" ht="15" customHeight="1" x14ac:dyDescent="0.25">
      <c r="A12" s="90"/>
      <c r="B12" s="99"/>
      <c r="C12" s="90"/>
      <c r="D12" s="11" t="s">
        <v>26</v>
      </c>
      <c r="E12" s="64">
        <v>8.0000000000000002E-3</v>
      </c>
      <c r="F12" s="64">
        <v>8.0000000000000002E-3</v>
      </c>
      <c r="G12" s="12">
        <v>150</v>
      </c>
      <c r="H12" s="12">
        <f t="shared" si="1"/>
        <v>1.2</v>
      </c>
      <c r="I12" s="64"/>
      <c r="J12" s="64"/>
      <c r="K12" s="64"/>
      <c r="L12" s="64"/>
      <c r="M12" s="64"/>
      <c r="N12" s="64"/>
    </row>
    <row r="13" spans="1:14" ht="15" customHeight="1" x14ac:dyDescent="0.25">
      <c r="A13" s="90"/>
      <c r="B13" s="99"/>
      <c r="C13" s="90"/>
      <c r="D13" s="11" t="s">
        <v>25</v>
      </c>
      <c r="E13" s="64">
        <v>8.0000000000000002E-3</v>
      </c>
      <c r="F13" s="64">
        <v>8.0000000000000002E-3</v>
      </c>
      <c r="G13" s="12">
        <v>135</v>
      </c>
      <c r="H13" s="12">
        <f t="shared" si="1"/>
        <v>1.08</v>
      </c>
      <c r="I13" s="64"/>
      <c r="J13" s="64"/>
      <c r="K13" s="64"/>
      <c r="L13" s="64"/>
      <c r="M13" s="64"/>
      <c r="N13" s="64"/>
    </row>
    <row r="14" spans="1:14" ht="15" customHeight="1" x14ac:dyDescent="0.25">
      <c r="A14" s="90"/>
      <c r="B14" s="99"/>
      <c r="C14" s="90"/>
      <c r="D14" s="11" t="s">
        <v>47</v>
      </c>
      <c r="E14" s="64">
        <v>5.0000000000000001E-3</v>
      </c>
      <c r="F14" s="64">
        <v>5.0000000000000001E-3</v>
      </c>
      <c r="G14" s="12">
        <v>32</v>
      </c>
      <c r="H14" s="12">
        <f t="shared" si="1"/>
        <v>0.16</v>
      </c>
      <c r="I14" s="64"/>
      <c r="J14" s="64"/>
      <c r="K14" s="64"/>
      <c r="L14" s="64"/>
      <c r="M14" s="64"/>
      <c r="N14" s="64"/>
    </row>
    <row r="15" spans="1:14" ht="15" customHeight="1" x14ac:dyDescent="0.25">
      <c r="A15" s="90"/>
      <c r="B15" s="100"/>
      <c r="C15" s="90"/>
      <c r="D15" s="11" t="s">
        <v>24</v>
      </c>
      <c r="E15" s="64">
        <v>3.5000000000000003E-2</v>
      </c>
      <c r="F15" s="64">
        <v>3.1E-2</v>
      </c>
      <c r="G15" s="12">
        <v>0</v>
      </c>
      <c r="H15" s="12">
        <f t="shared" si="1"/>
        <v>0</v>
      </c>
      <c r="I15" s="64"/>
      <c r="J15" s="64"/>
      <c r="K15" s="64"/>
      <c r="L15" s="64"/>
      <c r="M15" s="64"/>
      <c r="N15" s="64"/>
    </row>
    <row r="16" spans="1:14" ht="15" customHeight="1" x14ac:dyDescent="0.25">
      <c r="A16" s="90">
        <v>2</v>
      </c>
      <c r="B16" s="90" t="s">
        <v>62</v>
      </c>
      <c r="C16" s="90" t="s">
        <v>67</v>
      </c>
      <c r="D16" s="11"/>
      <c r="E16" s="16"/>
      <c r="F16" s="64"/>
      <c r="G16" s="12"/>
      <c r="H16" s="12"/>
      <c r="I16" s="64"/>
      <c r="J16" s="64"/>
      <c r="K16" s="64"/>
      <c r="L16" s="64"/>
      <c r="M16" s="64"/>
      <c r="N16" s="64"/>
    </row>
    <row r="17" spans="1:14" ht="15" customHeight="1" x14ac:dyDescent="0.25">
      <c r="A17" s="90"/>
      <c r="B17" s="90"/>
      <c r="C17" s="90"/>
      <c r="D17" s="11" t="s">
        <v>94</v>
      </c>
      <c r="E17" s="16">
        <v>0.05</v>
      </c>
      <c r="F17" s="64">
        <v>0.05</v>
      </c>
      <c r="G17" s="12">
        <v>50</v>
      </c>
      <c r="H17" s="12">
        <f t="shared" ref="H17:H20" si="2">G17*E17</f>
        <v>2.5</v>
      </c>
      <c r="I17" s="64">
        <v>4.5999999999999996</v>
      </c>
      <c r="J17" s="64">
        <v>5.2</v>
      </c>
      <c r="K17" s="64">
        <v>34.020000000000003</v>
      </c>
      <c r="L17" s="64">
        <f t="shared" ref="L17" si="3">(I17+K17)*4+(J17*9)</f>
        <v>201.28000000000003</v>
      </c>
      <c r="M17" s="64">
        <v>120201</v>
      </c>
      <c r="N17" s="64" t="s">
        <v>95</v>
      </c>
    </row>
    <row r="18" spans="1:14" ht="15" customHeight="1" x14ac:dyDescent="0.25">
      <c r="A18" s="90"/>
      <c r="B18" s="90"/>
      <c r="C18" s="90"/>
      <c r="D18" s="11" t="s">
        <v>91</v>
      </c>
      <c r="E18" s="64">
        <v>5.0000000000000001E-3</v>
      </c>
      <c r="F18" s="64">
        <v>5.0000000000000001E-3</v>
      </c>
      <c r="G18" s="12">
        <v>595</v>
      </c>
      <c r="H18" s="12">
        <f t="shared" si="2"/>
        <v>2.9750000000000001</v>
      </c>
      <c r="I18" s="64"/>
      <c r="J18" s="64"/>
      <c r="K18" s="64"/>
      <c r="L18" s="64"/>
      <c r="M18" s="64"/>
      <c r="N18" s="64"/>
    </row>
    <row r="19" spans="1:14" ht="15" customHeight="1" x14ac:dyDescent="0.25">
      <c r="A19" s="90"/>
      <c r="B19" s="90"/>
      <c r="C19" s="90"/>
      <c r="D19" s="11" t="s">
        <v>24</v>
      </c>
      <c r="E19" s="64">
        <v>0.06</v>
      </c>
      <c r="F19" s="64">
        <v>0.06</v>
      </c>
      <c r="G19" s="12">
        <v>0</v>
      </c>
      <c r="H19" s="12">
        <f t="shared" si="2"/>
        <v>0</v>
      </c>
      <c r="I19" s="64"/>
      <c r="J19" s="64"/>
      <c r="K19" s="64"/>
      <c r="L19" s="64"/>
      <c r="M19" s="64"/>
      <c r="N19" s="64"/>
    </row>
    <row r="20" spans="1:14" ht="15" customHeight="1" x14ac:dyDescent="0.25">
      <c r="A20" s="90"/>
      <c r="B20" s="90"/>
      <c r="C20" s="90"/>
      <c r="D20" s="11" t="s">
        <v>19</v>
      </c>
      <c r="E20" s="64">
        <v>3.0000000000000001E-3</v>
      </c>
      <c r="F20" s="64">
        <v>3.0000000000000001E-3</v>
      </c>
      <c r="G20" s="12">
        <v>20</v>
      </c>
      <c r="H20" s="12">
        <f t="shared" si="2"/>
        <v>0.06</v>
      </c>
      <c r="I20" s="64"/>
      <c r="J20" s="64"/>
      <c r="K20" s="64"/>
      <c r="L20" s="64"/>
      <c r="M20" s="64"/>
      <c r="N20" s="64"/>
    </row>
    <row r="21" spans="1:14" ht="15" customHeight="1" x14ac:dyDescent="0.25">
      <c r="A21" s="90"/>
      <c r="B21" s="90"/>
      <c r="C21" s="90"/>
      <c r="D21" s="11"/>
      <c r="E21" s="64"/>
      <c r="F21" s="64"/>
      <c r="G21" s="12"/>
      <c r="H21" s="12"/>
      <c r="I21" s="64"/>
      <c r="J21" s="64"/>
      <c r="K21" s="64"/>
      <c r="L21" s="64"/>
      <c r="M21" s="64"/>
      <c r="N21" s="64"/>
    </row>
    <row r="22" spans="1:14" s="8" customFormat="1" ht="23.1" customHeight="1" x14ac:dyDescent="0.25">
      <c r="A22" s="97">
        <v>3</v>
      </c>
      <c r="B22" s="97" t="s">
        <v>129</v>
      </c>
      <c r="C22" s="97">
        <v>60</v>
      </c>
      <c r="D22" s="17" t="s">
        <v>72</v>
      </c>
      <c r="E22" s="35">
        <v>0.06</v>
      </c>
      <c r="F22" s="18">
        <v>5.5E-2</v>
      </c>
      <c r="G22" s="18">
        <v>50</v>
      </c>
      <c r="H22" s="19">
        <f>E22*G22</f>
        <v>3</v>
      </c>
      <c r="I22" s="18">
        <v>0.79</v>
      </c>
      <c r="J22" s="18">
        <v>15.11</v>
      </c>
      <c r="K22" s="18">
        <v>2.58</v>
      </c>
      <c r="L22" s="64">
        <f>(I22+K22)*4+(J22*9)</f>
        <v>149.47</v>
      </c>
      <c r="M22" s="20">
        <v>100505</v>
      </c>
      <c r="N22" s="64" t="s">
        <v>18</v>
      </c>
    </row>
    <row r="23" spans="1:14" s="8" customFormat="1" ht="23.1" customHeight="1" x14ac:dyDescent="0.25">
      <c r="A23" s="97"/>
      <c r="B23" s="97"/>
      <c r="C23" s="97"/>
      <c r="D23" s="17"/>
      <c r="E23" s="35"/>
      <c r="F23" s="18"/>
      <c r="G23" s="18"/>
      <c r="H23" s="19"/>
      <c r="I23" s="18"/>
      <c r="J23" s="18"/>
      <c r="K23" s="18"/>
      <c r="L23" s="65"/>
      <c r="M23" s="18"/>
      <c r="N23" s="65"/>
    </row>
    <row r="24" spans="1:14" ht="15" customHeight="1" x14ac:dyDescent="0.25">
      <c r="A24" s="99">
        <v>4</v>
      </c>
      <c r="B24" s="90" t="s">
        <v>50</v>
      </c>
      <c r="C24" s="90" t="s">
        <v>59</v>
      </c>
      <c r="D24" s="11" t="s">
        <v>49</v>
      </c>
      <c r="E24" s="64">
        <v>1E-3</v>
      </c>
      <c r="F24" s="64">
        <v>1E-3</v>
      </c>
      <c r="G24" s="12">
        <v>700</v>
      </c>
      <c r="H24" s="12">
        <f t="shared" si="1"/>
        <v>0.70000000000000007</v>
      </c>
      <c r="I24" s="64">
        <v>0</v>
      </c>
      <c r="J24" s="64">
        <v>0</v>
      </c>
      <c r="K24" s="64">
        <v>10</v>
      </c>
      <c r="L24" s="22">
        <f>(I24+K24)*4+(J24*9)</f>
        <v>40</v>
      </c>
      <c r="M24" s="64">
        <v>160105</v>
      </c>
      <c r="N24" s="64" t="s">
        <v>18</v>
      </c>
    </row>
    <row r="25" spans="1:14" ht="15" customHeight="1" x14ac:dyDescent="0.25">
      <c r="A25" s="99"/>
      <c r="B25" s="91"/>
      <c r="C25" s="91"/>
      <c r="D25" s="11" t="s">
        <v>24</v>
      </c>
      <c r="E25" s="64">
        <v>0.19600000000000001</v>
      </c>
      <c r="F25" s="64">
        <v>0.19600000000000001</v>
      </c>
      <c r="G25" s="12">
        <v>0</v>
      </c>
      <c r="H25" s="12">
        <v>0</v>
      </c>
      <c r="I25" s="64"/>
      <c r="J25" s="64"/>
      <c r="K25" s="64"/>
      <c r="L25" s="64"/>
      <c r="M25" s="64"/>
      <c r="N25" s="64"/>
    </row>
    <row r="26" spans="1:14" ht="15" customHeight="1" x14ac:dyDescent="0.25">
      <c r="A26" s="100"/>
      <c r="B26" s="91"/>
      <c r="C26" s="91"/>
      <c r="D26" s="11" t="s">
        <v>41</v>
      </c>
      <c r="E26" s="64">
        <v>1.4999999999999999E-2</v>
      </c>
      <c r="F26" s="64">
        <v>1.4999999999999999E-2</v>
      </c>
      <c r="G26" s="12">
        <v>73</v>
      </c>
      <c r="H26" s="12">
        <f t="shared" si="1"/>
        <v>1.095</v>
      </c>
      <c r="I26" s="64"/>
      <c r="J26" s="64"/>
      <c r="K26" s="64"/>
      <c r="L26" s="64"/>
      <c r="M26" s="64"/>
      <c r="N26" s="64"/>
    </row>
    <row r="27" spans="1:14" ht="15" customHeight="1" x14ac:dyDescent="0.25">
      <c r="A27" s="64">
        <v>5</v>
      </c>
      <c r="B27" s="64" t="s">
        <v>103</v>
      </c>
      <c r="C27" s="64">
        <v>50</v>
      </c>
      <c r="D27" s="11" t="s">
        <v>30</v>
      </c>
      <c r="E27" s="64">
        <v>0.05</v>
      </c>
      <c r="F27" s="64">
        <v>0.05</v>
      </c>
      <c r="G27" s="12">
        <v>44</v>
      </c>
      <c r="H27" s="12">
        <f t="shared" si="1"/>
        <v>2.2000000000000002</v>
      </c>
      <c r="I27" s="64">
        <v>4.8</v>
      </c>
      <c r="J27" s="64">
        <v>1.8</v>
      </c>
      <c r="K27" s="64">
        <v>30</v>
      </c>
      <c r="L27" s="64">
        <f>(I27+K27)*4+(J27*9)</f>
        <v>155.39999999999998</v>
      </c>
      <c r="M27" s="64">
        <v>200102</v>
      </c>
      <c r="N27" s="64" t="s">
        <v>18</v>
      </c>
    </row>
    <row r="28" spans="1:14" s="8" customFormat="1" ht="15" customHeight="1" x14ac:dyDescent="0.25">
      <c r="A28" s="66">
        <v>6</v>
      </c>
      <c r="B28" s="66"/>
      <c r="C28" s="66"/>
      <c r="D28" s="30"/>
      <c r="E28" s="55"/>
      <c r="F28" s="66"/>
      <c r="G28" s="18"/>
      <c r="H28" s="18"/>
      <c r="I28" s="50"/>
      <c r="J28" s="50"/>
      <c r="K28" s="50"/>
      <c r="L28" s="66">
        <f>(I28+K28)*4+(J28*9)</f>
        <v>0</v>
      </c>
      <c r="M28" s="51"/>
      <c r="N28" s="52"/>
    </row>
    <row r="29" spans="1:14" ht="15.75" customHeight="1" x14ac:dyDescent="0.25">
      <c r="A29" s="88" t="s">
        <v>27</v>
      </c>
      <c r="B29" s="88"/>
      <c r="C29" s="88"/>
      <c r="D29" s="88"/>
      <c r="E29" s="88"/>
      <c r="F29" s="88"/>
      <c r="G29" s="88"/>
      <c r="H29" s="24">
        <f>SUM(H7:H28)</f>
        <v>64.945000000000007</v>
      </c>
      <c r="I29" s="24">
        <f>SUM(I7:I28)</f>
        <v>22.34</v>
      </c>
      <c r="J29" s="24">
        <f>SUM(J7:J28)</f>
        <v>33.29</v>
      </c>
      <c r="K29" s="24">
        <f>SUM(K7:K28)</f>
        <v>78.83</v>
      </c>
      <c r="L29" s="24">
        <f>SUM(L7:L28)</f>
        <v>704.29000000000008</v>
      </c>
      <c r="M29" s="64"/>
      <c r="N29" s="64"/>
    </row>
    <row r="30" spans="1:14" x14ac:dyDescent="0.25">
      <c r="G30"/>
      <c r="H30"/>
    </row>
    <row r="34" spans="1:14" ht="15" customHeight="1" x14ac:dyDescent="0.25"/>
    <row r="35" spans="1:14" hidden="1" x14ac:dyDescent="0.25"/>
    <row r="36" spans="1:14" hidden="1" x14ac:dyDescent="0.25"/>
    <row r="37" spans="1:14" hidden="1" x14ac:dyDescent="0.25"/>
    <row r="38" spans="1:14" ht="15.75" x14ac:dyDescent="0.25">
      <c r="A38" s="88" t="s">
        <v>39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 ht="54" customHeight="1" x14ac:dyDescent="0.25">
      <c r="A39" s="64" t="s">
        <v>0</v>
      </c>
      <c r="B39" s="64"/>
      <c r="C39" s="64" t="s">
        <v>1</v>
      </c>
      <c r="D39" s="11" t="s">
        <v>2</v>
      </c>
      <c r="E39" s="64" t="s">
        <v>3</v>
      </c>
      <c r="F39" s="64" t="s">
        <v>4</v>
      </c>
      <c r="G39" s="12" t="s">
        <v>5</v>
      </c>
      <c r="H39" s="64" t="s">
        <v>6</v>
      </c>
      <c r="I39" s="64" t="s">
        <v>7</v>
      </c>
      <c r="J39" s="67" t="s">
        <v>8</v>
      </c>
      <c r="K39" s="64" t="s">
        <v>9</v>
      </c>
      <c r="L39" s="64" t="s">
        <v>10</v>
      </c>
      <c r="M39" s="64" t="s">
        <v>11</v>
      </c>
      <c r="N39" s="64" t="s">
        <v>12</v>
      </c>
    </row>
    <row r="40" spans="1:14" ht="15.75" x14ac:dyDescent="0.25">
      <c r="A40" s="64"/>
      <c r="B40" s="64" t="s">
        <v>13</v>
      </c>
      <c r="C40" s="64" t="s">
        <v>14</v>
      </c>
      <c r="D40" s="11"/>
      <c r="E40" s="64" t="s">
        <v>14</v>
      </c>
      <c r="F40" s="64" t="s">
        <v>14</v>
      </c>
      <c r="G40" s="12" t="s">
        <v>15</v>
      </c>
      <c r="H40" s="64" t="s">
        <v>16</v>
      </c>
      <c r="I40" s="64" t="s">
        <v>14</v>
      </c>
      <c r="J40" s="64" t="s">
        <v>14</v>
      </c>
      <c r="K40" s="64" t="s">
        <v>14</v>
      </c>
      <c r="L40" s="64" t="s">
        <v>14</v>
      </c>
      <c r="M40" s="64"/>
      <c r="N40" s="64"/>
    </row>
    <row r="41" spans="1:14" ht="15" customHeight="1" x14ac:dyDescent="0.25">
      <c r="A41" s="90">
        <v>1</v>
      </c>
      <c r="B41" s="87" t="s">
        <v>29</v>
      </c>
      <c r="C41" s="90">
        <v>240</v>
      </c>
      <c r="D41" s="11" t="s">
        <v>43</v>
      </c>
      <c r="E41" s="16">
        <v>0.12</v>
      </c>
      <c r="F41" s="64">
        <v>0.11</v>
      </c>
      <c r="G41" s="12">
        <v>350</v>
      </c>
      <c r="H41" s="12">
        <f>G41*E41</f>
        <v>42</v>
      </c>
      <c r="I41" s="64">
        <v>19.440000000000001</v>
      </c>
      <c r="J41" s="64">
        <v>18</v>
      </c>
      <c r="K41" s="64">
        <v>26.33</v>
      </c>
      <c r="L41" s="64">
        <f>(I41+K41)*4+(J41*9)</f>
        <v>345.08</v>
      </c>
      <c r="M41" s="64">
        <v>120609</v>
      </c>
      <c r="N41" s="64" t="s">
        <v>18</v>
      </c>
    </row>
    <row r="42" spans="1:14" ht="15" customHeight="1" x14ac:dyDescent="0.25">
      <c r="A42" s="90"/>
      <c r="B42" s="87"/>
      <c r="C42" s="90"/>
      <c r="D42" s="11" t="s">
        <v>44</v>
      </c>
      <c r="E42" s="64">
        <v>2E-3</v>
      </c>
      <c r="F42" s="64">
        <v>2E-3</v>
      </c>
      <c r="G42" s="12">
        <v>20</v>
      </c>
      <c r="H42" s="12">
        <f t="shared" ref="H42:H49" si="4">G42*E42</f>
        <v>0.04</v>
      </c>
      <c r="I42" s="64"/>
      <c r="J42" s="64"/>
      <c r="K42" s="64"/>
      <c r="L42" s="64"/>
      <c r="M42" s="64"/>
      <c r="N42" s="64"/>
    </row>
    <row r="43" spans="1:14" ht="15" customHeight="1" x14ac:dyDescent="0.25">
      <c r="A43" s="90"/>
      <c r="B43" s="87"/>
      <c r="C43" s="90"/>
      <c r="D43" s="11" t="s">
        <v>45</v>
      </c>
      <c r="E43" s="12">
        <v>0.17</v>
      </c>
      <c r="F43" s="64">
        <v>0.15</v>
      </c>
      <c r="G43" s="12">
        <v>40</v>
      </c>
      <c r="H43" s="12">
        <f t="shared" si="4"/>
        <v>6.8000000000000007</v>
      </c>
      <c r="I43" s="64"/>
      <c r="J43" s="64"/>
      <c r="K43" s="64"/>
      <c r="L43" s="64"/>
      <c r="M43" s="64"/>
      <c r="N43" s="64"/>
    </row>
    <row r="44" spans="1:14" ht="15" customHeight="1" x14ac:dyDescent="0.25">
      <c r="A44" s="90"/>
      <c r="B44" s="87"/>
      <c r="C44" s="90"/>
      <c r="D44" s="11" t="s">
        <v>46</v>
      </c>
      <c r="E44" s="64">
        <v>5.0000000000000001E-3</v>
      </c>
      <c r="F44" s="64">
        <v>5.0000000000000001E-3</v>
      </c>
      <c r="G44" s="12">
        <v>40</v>
      </c>
      <c r="H44" s="12">
        <f>G44*E44</f>
        <v>0.2</v>
      </c>
      <c r="I44" s="64"/>
      <c r="J44" s="64"/>
      <c r="K44" s="64"/>
      <c r="L44" s="64"/>
      <c r="M44" s="64"/>
      <c r="N44" s="64"/>
    </row>
    <row r="45" spans="1:14" ht="15" customHeight="1" x14ac:dyDescent="0.25">
      <c r="A45" s="90"/>
      <c r="B45" s="87"/>
      <c r="C45" s="90"/>
      <c r="D45" s="11" t="s">
        <v>26</v>
      </c>
      <c r="E45" s="64">
        <v>5.0000000000000001E-3</v>
      </c>
      <c r="F45" s="64">
        <v>5.0000000000000001E-3</v>
      </c>
      <c r="G45" s="12">
        <v>150</v>
      </c>
      <c r="H45" s="12">
        <f t="shared" si="4"/>
        <v>0.75</v>
      </c>
      <c r="I45" s="64"/>
      <c r="J45" s="64"/>
      <c r="K45" s="64"/>
      <c r="L45" s="64"/>
      <c r="M45" s="64"/>
      <c r="N45" s="64"/>
    </row>
    <row r="46" spans="1:14" ht="15" customHeight="1" x14ac:dyDescent="0.25">
      <c r="A46" s="90"/>
      <c r="B46" s="87"/>
      <c r="C46" s="90"/>
      <c r="D46" s="11" t="s">
        <v>21</v>
      </c>
      <c r="E46" s="64">
        <v>5.0000000000000001E-3</v>
      </c>
      <c r="F46" s="64">
        <v>5.0000000000000001E-3</v>
      </c>
      <c r="G46" s="12">
        <v>35</v>
      </c>
      <c r="H46" s="12">
        <f>G46*E46</f>
        <v>0.17500000000000002</v>
      </c>
      <c r="I46" s="64"/>
      <c r="J46" s="64"/>
      <c r="K46" s="64"/>
      <c r="L46" s="64"/>
      <c r="M46" s="64"/>
      <c r="N46" s="64"/>
    </row>
    <row r="47" spans="1:14" ht="15" customHeight="1" x14ac:dyDescent="0.25">
      <c r="A47" s="90"/>
      <c r="B47" s="87"/>
      <c r="C47" s="90"/>
      <c r="D47" s="11" t="s">
        <v>47</v>
      </c>
      <c r="E47" s="64">
        <v>3.0000000000000001E-3</v>
      </c>
      <c r="F47" s="64">
        <v>3.0000000000000001E-3</v>
      </c>
      <c r="G47" s="12">
        <v>32</v>
      </c>
      <c r="H47" s="12">
        <f t="shared" si="4"/>
        <v>9.6000000000000002E-2</v>
      </c>
      <c r="I47" s="64"/>
      <c r="J47" s="64"/>
      <c r="K47" s="64"/>
      <c r="L47" s="64"/>
      <c r="M47" s="64"/>
      <c r="N47" s="64"/>
    </row>
    <row r="48" spans="1:14" ht="15" customHeight="1" x14ac:dyDescent="0.25">
      <c r="A48" s="90"/>
      <c r="B48" s="87"/>
      <c r="C48" s="90"/>
      <c r="D48" s="11" t="s">
        <v>25</v>
      </c>
      <c r="E48" s="64">
        <v>5.0000000000000001E-3</v>
      </c>
      <c r="F48" s="64">
        <v>5.0000000000000001E-3</v>
      </c>
      <c r="G48" s="12">
        <v>135</v>
      </c>
      <c r="H48" s="12">
        <f>G48*E48</f>
        <v>0.67500000000000004</v>
      </c>
      <c r="I48" s="64"/>
      <c r="J48" s="64"/>
      <c r="K48" s="64"/>
      <c r="L48" s="64"/>
      <c r="M48" s="64"/>
      <c r="N48" s="64"/>
    </row>
    <row r="49" spans="1:14" ht="15" customHeight="1" x14ac:dyDescent="0.25">
      <c r="A49" s="90"/>
      <c r="B49" s="87"/>
      <c r="C49" s="90"/>
      <c r="D49" s="11" t="s">
        <v>48</v>
      </c>
      <c r="E49" s="64">
        <v>0.05</v>
      </c>
      <c r="F49" s="64">
        <v>0.05</v>
      </c>
      <c r="G49" s="12">
        <v>0</v>
      </c>
      <c r="H49" s="12">
        <f t="shared" si="4"/>
        <v>0</v>
      </c>
      <c r="I49" s="35"/>
      <c r="J49" s="66"/>
      <c r="K49" s="64"/>
      <c r="L49" s="64"/>
      <c r="M49" s="64"/>
      <c r="N49" s="64"/>
    </row>
    <row r="50" spans="1:14" s="8" customFormat="1" ht="23.1" customHeight="1" x14ac:dyDescent="0.25">
      <c r="A50" s="97">
        <v>2</v>
      </c>
      <c r="B50" s="97" t="s">
        <v>128</v>
      </c>
      <c r="C50" s="97">
        <v>60</v>
      </c>
      <c r="D50" s="17" t="s">
        <v>71</v>
      </c>
      <c r="E50" s="35">
        <v>0.06</v>
      </c>
      <c r="F50" s="18">
        <v>5.5E-2</v>
      </c>
      <c r="G50" s="18">
        <v>50</v>
      </c>
      <c r="H50" s="18">
        <f t="shared" ref="H50" si="5">E50*G50</f>
        <v>3</v>
      </c>
      <c r="I50" s="18">
        <v>0.79</v>
      </c>
      <c r="J50" s="18">
        <v>15.11</v>
      </c>
      <c r="K50" s="18">
        <v>2.58</v>
      </c>
      <c r="L50" s="64">
        <f t="shared" ref="L50" si="6">(I50+K50)*4+(J50*9)</f>
        <v>149.47</v>
      </c>
      <c r="M50" s="20">
        <v>100505</v>
      </c>
      <c r="N50" s="64" t="s">
        <v>18</v>
      </c>
    </row>
    <row r="51" spans="1:14" s="8" customFormat="1" ht="23.1" customHeight="1" x14ac:dyDescent="0.25">
      <c r="A51" s="97"/>
      <c r="B51" s="97"/>
      <c r="C51" s="97"/>
      <c r="D51" s="17"/>
      <c r="E51" s="35"/>
      <c r="F51" s="18"/>
      <c r="G51" s="18"/>
      <c r="H51" s="18"/>
      <c r="I51" s="18"/>
      <c r="J51" s="18"/>
      <c r="K51" s="18"/>
      <c r="L51" s="65"/>
      <c r="M51" s="18"/>
      <c r="N51" s="65"/>
    </row>
    <row r="52" spans="1:14" ht="15" customHeight="1" x14ac:dyDescent="0.25">
      <c r="A52" s="64">
        <v>3</v>
      </c>
      <c r="B52" s="64" t="s">
        <v>103</v>
      </c>
      <c r="C52" s="64">
        <v>60</v>
      </c>
      <c r="D52" s="11" t="s">
        <v>30</v>
      </c>
      <c r="E52" s="64">
        <v>0.06</v>
      </c>
      <c r="F52" s="64">
        <v>0.06</v>
      </c>
      <c r="G52" s="12">
        <v>44</v>
      </c>
      <c r="H52" s="12">
        <f t="shared" ref="H52" si="7">G52*E52</f>
        <v>2.6399999999999997</v>
      </c>
      <c r="I52" s="64">
        <v>4.8</v>
      </c>
      <c r="J52" s="64">
        <v>1.8</v>
      </c>
      <c r="K52" s="64">
        <v>30</v>
      </c>
      <c r="L52" s="64">
        <f>(I52+K52)*4+(J52*9)</f>
        <v>155.39999999999998</v>
      </c>
      <c r="M52" s="64">
        <v>200102</v>
      </c>
      <c r="N52" s="64" t="s">
        <v>18</v>
      </c>
    </row>
    <row r="53" spans="1:14" ht="15" customHeight="1" x14ac:dyDescent="0.25">
      <c r="A53" s="90">
        <v>4</v>
      </c>
      <c r="B53" s="90" t="s">
        <v>50</v>
      </c>
      <c r="C53" s="90">
        <v>200</v>
      </c>
      <c r="D53" s="11" t="s">
        <v>49</v>
      </c>
      <c r="E53" s="86">
        <v>1E-3</v>
      </c>
      <c r="F53" s="86">
        <v>1E-3</v>
      </c>
      <c r="G53" s="12">
        <v>700</v>
      </c>
      <c r="H53" s="12">
        <f t="shared" ref="H53:H54" si="8">G53*E53</f>
        <v>0.70000000000000007</v>
      </c>
      <c r="I53" s="86">
        <v>0</v>
      </c>
      <c r="J53" s="86">
        <v>0</v>
      </c>
      <c r="K53" s="86">
        <v>10</v>
      </c>
      <c r="L53" s="22">
        <f>(I53+K53)*4+(J53*9)</f>
        <v>40</v>
      </c>
      <c r="M53" s="86">
        <v>160105</v>
      </c>
      <c r="N53" s="86" t="s">
        <v>18</v>
      </c>
    </row>
    <row r="54" spans="1:14" ht="15" customHeight="1" x14ac:dyDescent="0.25">
      <c r="A54" s="90"/>
      <c r="B54" s="91"/>
      <c r="C54" s="91"/>
      <c r="D54" s="11" t="s">
        <v>41</v>
      </c>
      <c r="E54" s="86">
        <v>1.4999999999999999E-2</v>
      </c>
      <c r="F54" s="86">
        <v>1.4999999999999999E-2</v>
      </c>
      <c r="G54" s="12">
        <v>73</v>
      </c>
      <c r="H54" s="12">
        <f t="shared" si="8"/>
        <v>1.095</v>
      </c>
      <c r="I54" s="64"/>
      <c r="J54" s="64"/>
      <c r="K54" s="64"/>
      <c r="L54" s="64"/>
      <c r="M54" s="64"/>
      <c r="N54" s="64"/>
    </row>
    <row r="55" spans="1:14" ht="15" customHeight="1" x14ac:dyDescent="0.25">
      <c r="A55" s="90"/>
      <c r="B55" s="91"/>
      <c r="C55" s="91"/>
      <c r="D55" s="11"/>
      <c r="E55" s="64"/>
      <c r="F55" s="64"/>
      <c r="G55" s="12"/>
      <c r="H55" s="12"/>
      <c r="I55" s="12"/>
      <c r="J55" s="64"/>
      <c r="K55" s="64"/>
      <c r="L55" s="64"/>
      <c r="M55" s="64"/>
      <c r="N55" s="64"/>
    </row>
    <row r="56" spans="1:14" ht="15" customHeight="1" x14ac:dyDescent="0.25">
      <c r="A56" s="90"/>
      <c r="B56" s="91"/>
      <c r="C56" s="91"/>
      <c r="D56" s="11"/>
      <c r="E56" s="64"/>
      <c r="F56" s="64"/>
      <c r="G56" s="12"/>
      <c r="H56" s="12"/>
      <c r="I56" s="64"/>
      <c r="J56" s="64"/>
      <c r="K56" s="64"/>
      <c r="L56" s="64"/>
      <c r="M56" s="64"/>
      <c r="N56" s="64"/>
    </row>
    <row r="57" spans="1:14" ht="15" customHeight="1" x14ac:dyDescent="0.25">
      <c r="A57" s="64">
        <v>5</v>
      </c>
      <c r="B57" s="64" t="s">
        <v>68</v>
      </c>
      <c r="C57" s="64">
        <v>40</v>
      </c>
      <c r="D57" s="25" t="s">
        <v>68</v>
      </c>
      <c r="E57" s="16">
        <v>0.04</v>
      </c>
      <c r="F57" s="16">
        <v>0.04</v>
      </c>
      <c r="G57" s="12">
        <v>400</v>
      </c>
      <c r="H57" s="12">
        <v>15</v>
      </c>
      <c r="I57" s="64">
        <v>3.2</v>
      </c>
      <c r="J57" s="64">
        <v>9.6</v>
      </c>
      <c r="K57" s="64">
        <v>25.2</v>
      </c>
      <c r="L57" s="64">
        <v>197.3</v>
      </c>
      <c r="M57" s="64">
        <v>32</v>
      </c>
      <c r="N57" s="64" t="s">
        <v>98</v>
      </c>
    </row>
    <row r="58" spans="1:14" ht="15.75" customHeight="1" x14ac:dyDescent="0.25">
      <c r="A58" s="88" t="s">
        <v>27</v>
      </c>
      <c r="B58" s="88"/>
      <c r="C58" s="88"/>
      <c r="D58" s="88"/>
      <c r="E58" s="88"/>
      <c r="F58" s="88"/>
      <c r="G58" s="88"/>
      <c r="H58" s="24">
        <f>SUM(H41:H57)</f>
        <v>73.170999999999992</v>
      </c>
      <c r="I58" s="24">
        <f t="shared" ref="I58:L58" si="9">SUM(I41:I57)</f>
        <v>28.23</v>
      </c>
      <c r="J58" s="24">
        <f t="shared" si="9"/>
        <v>44.51</v>
      </c>
      <c r="K58" s="24">
        <f t="shared" si="9"/>
        <v>94.11</v>
      </c>
      <c r="L58" s="24">
        <f t="shared" si="9"/>
        <v>887.25</v>
      </c>
      <c r="M58" s="64"/>
      <c r="N58" s="64"/>
    </row>
    <row r="59" spans="1:14" x14ac:dyDescent="0.25">
      <c r="H59"/>
    </row>
    <row r="60" spans="1:14" x14ac:dyDescent="0.25">
      <c r="H60"/>
    </row>
    <row r="61" spans="1:14" x14ac:dyDescent="0.25">
      <c r="H61"/>
    </row>
    <row r="62" spans="1:14" x14ac:dyDescent="0.25">
      <c r="H62"/>
    </row>
    <row r="63" spans="1:14" x14ac:dyDescent="0.25">
      <c r="H63"/>
    </row>
    <row r="64" spans="1:14" x14ac:dyDescent="0.25">
      <c r="H64"/>
    </row>
    <row r="65" spans="1:14" x14ac:dyDescent="0.25">
      <c r="H65"/>
    </row>
    <row r="66" spans="1:14" x14ac:dyDescent="0.25">
      <c r="H66"/>
    </row>
    <row r="67" spans="1:14" x14ac:dyDescent="0.25">
      <c r="H67"/>
    </row>
    <row r="68" spans="1:14" x14ac:dyDescent="0.25">
      <c r="H68"/>
    </row>
    <row r="69" spans="1:14" x14ac:dyDescent="0.25">
      <c r="H69"/>
    </row>
    <row r="71" spans="1:14" ht="15.75" x14ac:dyDescent="0.25">
      <c r="A71" s="88" t="s">
        <v>32</v>
      </c>
      <c r="B71" s="88"/>
      <c r="C71" s="88"/>
      <c r="D71" s="88"/>
      <c r="E71" s="88"/>
      <c r="F71" s="88"/>
      <c r="G71" s="88"/>
      <c r="H71" s="88"/>
      <c r="I71" s="89"/>
      <c r="J71" s="89"/>
      <c r="K71" s="89"/>
      <c r="L71" s="89"/>
      <c r="M71" s="89"/>
      <c r="N71" s="89"/>
    </row>
    <row r="72" spans="1:14" ht="45" customHeight="1" x14ac:dyDescent="0.25">
      <c r="A72" s="64" t="s">
        <v>0</v>
      </c>
      <c r="B72" s="64"/>
      <c r="C72" s="64" t="s">
        <v>1</v>
      </c>
      <c r="D72" s="11" t="s">
        <v>2</v>
      </c>
      <c r="E72" s="64" t="s">
        <v>3</v>
      </c>
      <c r="F72" s="64" t="s">
        <v>4</v>
      </c>
      <c r="G72" s="12" t="s">
        <v>5</v>
      </c>
      <c r="H72" s="64" t="s">
        <v>6</v>
      </c>
      <c r="I72" s="64" t="s">
        <v>7</v>
      </c>
      <c r="J72" s="64" t="s">
        <v>8</v>
      </c>
      <c r="K72" s="64" t="s">
        <v>9</v>
      </c>
      <c r="L72" s="64" t="s">
        <v>10</v>
      </c>
      <c r="M72" s="64" t="s">
        <v>11</v>
      </c>
      <c r="N72" s="64" t="s">
        <v>12</v>
      </c>
    </row>
    <row r="73" spans="1:14" ht="15.75" x14ac:dyDescent="0.25">
      <c r="A73" s="64"/>
      <c r="B73" s="64" t="s">
        <v>13</v>
      </c>
      <c r="C73" s="64" t="s">
        <v>14</v>
      </c>
      <c r="D73" s="11"/>
      <c r="E73" s="64" t="s">
        <v>14</v>
      </c>
      <c r="F73" s="64" t="s">
        <v>14</v>
      </c>
      <c r="G73" s="12" t="s">
        <v>15</v>
      </c>
      <c r="H73" s="64" t="s">
        <v>16</v>
      </c>
      <c r="I73" s="64" t="s">
        <v>14</v>
      </c>
      <c r="J73" s="64" t="s">
        <v>14</v>
      </c>
      <c r="K73" s="64" t="s">
        <v>14</v>
      </c>
      <c r="L73" s="64" t="s">
        <v>14</v>
      </c>
      <c r="M73" s="64"/>
      <c r="N73" s="64"/>
    </row>
    <row r="74" spans="1:14" ht="15" customHeight="1" x14ac:dyDescent="0.25">
      <c r="A74" s="90">
        <v>1</v>
      </c>
      <c r="B74" s="87" t="s">
        <v>86</v>
      </c>
      <c r="C74" s="90" t="s">
        <v>147</v>
      </c>
      <c r="D74" s="11" t="s">
        <v>17</v>
      </c>
      <c r="E74" s="16">
        <v>9.5000000000000001E-2</v>
      </c>
      <c r="F74" s="64">
        <v>7.4999999999999997E-2</v>
      </c>
      <c r="G74" s="12">
        <v>450</v>
      </c>
      <c r="H74" s="12">
        <f t="shared" ref="H74:H75" si="10">G74*E74</f>
        <v>42.75</v>
      </c>
      <c r="I74" s="26">
        <v>6.3</v>
      </c>
      <c r="J74" s="26">
        <v>6.3</v>
      </c>
      <c r="K74" s="26">
        <v>8.6</v>
      </c>
      <c r="L74" s="64">
        <f>(I74+K74)*4+(J74*9)</f>
        <v>116.29999999999998</v>
      </c>
      <c r="M74" s="64">
        <v>120539</v>
      </c>
      <c r="N74" s="64" t="s">
        <v>18</v>
      </c>
    </row>
    <row r="75" spans="1:14" ht="15" customHeight="1" x14ac:dyDescent="0.25">
      <c r="A75" s="90"/>
      <c r="B75" s="87"/>
      <c r="C75" s="90"/>
      <c r="D75" s="11" t="s">
        <v>126</v>
      </c>
      <c r="E75" s="64">
        <v>5.0000000000000001E-3</v>
      </c>
      <c r="F75" s="64">
        <v>5.0000000000000001E-3</v>
      </c>
      <c r="G75" s="12">
        <v>80</v>
      </c>
      <c r="H75" s="12">
        <f t="shared" si="10"/>
        <v>0.4</v>
      </c>
      <c r="I75" s="27"/>
      <c r="J75" s="27"/>
      <c r="K75" s="27"/>
      <c r="L75" s="27"/>
      <c r="M75" s="64"/>
      <c r="N75" s="64"/>
    </row>
    <row r="76" spans="1:14" ht="15" customHeight="1" x14ac:dyDescent="0.25">
      <c r="A76" s="90"/>
      <c r="B76" s="87"/>
      <c r="C76" s="90"/>
      <c r="D76" s="11" t="s">
        <v>21</v>
      </c>
      <c r="E76" s="68">
        <v>5.0000000000000001E-3</v>
      </c>
      <c r="F76" s="68">
        <v>4.0000000000000001E-3</v>
      </c>
      <c r="G76" s="12">
        <v>35</v>
      </c>
      <c r="H76" s="12">
        <f t="shared" ref="H76:H84" si="11">G76*E76</f>
        <v>0.17500000000000002</v>
      </c>
      <c r="I76" s="27"/>
      <c r="J76" s="27"/>
      <c r="K76" s="27"/>
      <c r="L76" s="64"/>
      <c r="M76" s="27"/>
      <c r="N76" s="27"/>
    </row>
    <row r="77" spans="1:14" ht="15" customHeight="1" x14ac:dyDescent="0.25">
      <c r="A77" s="90"/>
      <c r="B77" s="87"/>
      <c r="C77" s="90"/>
      <c r="D77" s="11" t="s">
        <v>51</v>
      </c>
      <c r="E77" s="68">
        <v>3.0000000000000001E-3</v>
      </c>
      <c r="F77" s="68">
        <v>3.0000000000000001E-3</v>
      </c>
      <c r="G77" s="12">
        <v>20</v>
      </c>
      <c r="H77" s="12">
        <f t="shared" si="11"/>
        <v>0.06</v>
      </c>
      <c r="I77" s="27"/>
      <c r="J77" s="27"/>
      <c r="K77" s="27"/>
      <c r="L77" s="27"/>
      <c r="M77" s="27"/>
      <c r="N77" s="27"/>
    </row>
    <row r="78" spans="1:14" ht="15" customHeight="1" x14ac:dyDescent="0.25">
      <c r="A78" s="90"/>
      <c r="B78" s="87"/>
      <c r="C78" s="90"/>
      <c r="D78" s="11" t="s">
        <v>24</v>
      </c>
      <c r="E78" s="68">
        <v>0.05</v>
      </c>
      <c r="F78" s="68">
        <v>0.05</v>
      </c>
      <c r="G78" s="12">
        <v>0</v>
      </c>
      <c r="H78" s="12">
        <f t="shared" si="11"/>
        <v>0</v>
      </c>
      <c r="I78" s="27"/>
      <c r="J78" s="27"/>
      <c r="K78" s="27"/>
      <c r="L78" s="27"/>
      <c r="M78" s="27"/>
      <c r="N78" s="27"/>
    </row>
    <row r="79" spans="1:14" ht="15" customHeight="1" x14ac:dyDescent="0.25">
      <c r="A79" s="90"/>
      <c r="B79" s="87"/>
      <c r="C79" s="90"/>
      <c r="D79" s="11" t="s">
        <v>25</v>
      </c>
      <c r="E79" s="68">
        <v>5.0000000000000001E-3</v>
      </c>
      <c r="F79" s="68">
        <v>5.0000000000000001E-3</v>
      </c>
      <c r="G79" s="12">
        <v>135</v>
      </c>
      <c r="H79" s="12">
        <f t="shared" si="11"/>
        <v>0.67500000000000004</v>
      </c>
      <c r="I79" s="27"/>
      <c r="J79" s="27"/>
      <c r="K79" s="27"/>
      <c r="L79" s="27"/>
      <c r="M79" s="27"/>
      <c r="N79" s="27"/>
    </row>
    <row r="80" spans="1:14" ht="15" customHeight="1" x14ac:dyDescent="0.25">
      <c r="A80" s="90"/>
      <c r="B80" s="87"/>
      <c r="C80" s="90"/>
      <c r="D80" s="11" t="s">
        <v>47</v>
      </c>
      <c r="E80" s="68">
        <v>5.0000000000000001E-3</v>
      </c>
      <c r="F80" s="68">
        <v>5.0000000000000001E-3</v>
      </c>
      <c r="G80" s="12">
        <v>32</v>
      </c>
      <c r="H80" s="12">
        <f t="shared" si="11"/>
        <v>0.16</v>
      </c>
      <c r="I80" s="27"/>
      <c r="J80" s="27"/>
      <c r="K80" s="27"/>
      <c r="L80" s="27"/>
      <c r="M80" s="27"/>
      <c r="N80" s="27"/>
    </row>
    <row r="81" spans="1:14" ht="15" customHeight="1" x14ac:dyDescent="0.25">
      <c r="A81" s="90"/>
      <c r="B81" s="87"/>
      <c r="C81" s="90"/>
      <c r="D81" s="11" t="s">
        <v>92</v>
      </c>
      <c r="E81" s="16">
        <v>3.0000000000000001E-3</v>
      </c>
      <c r="F81" s="68">
        <v>3.0000000000000001E-3</v>
      </c>
      <c r="G81" s="12">
        <v>150</v>
      </c>
      <c r="H81" s="12">
        <f t="shared" si="11"/>
        <v>0.45</v>
      </c>
      <c r="I81" s="27"/>
      <c r="J81" s="27"/>
      <c r="K81" s="27"/>
      <c r="L81" s="27"/>
      <c r="M81" s="27"/>
      <c r="N81" s="27"/>
    </row>
    <row r="82" spans="1:14" ht="15" customHeight="1" x14ac:dyDescent="0.25">
      <c r="A82" s="90"/>
      <c r="B82" s="87"/>
      <c r="C82" s="90"/>
      <c r="D82" s="11" t="s">
        <v>46</v>
      </c>
      <c r="E82" s="68">
        <v>3.0000000000000001E-3</v>
      </c>
      <c r="F82" s="68">
        <v>3.0000000000000001E-3</v>
      </c>
      <c r="G82" s="12">
        <v>40</v>
      </c>
      <c r="H82" s="12">
        <f t="shared" si="11"/>
        <v>0.12</v>
      </c>
      <c r="I82" s="27"/>
      <c r="J82" s="27"/>
      <c r="K82" s="27"/>
      <c r="L82" s="27"/>
      <c r="M82" s="27"/>
      <c r="N82" s="27"/>
    </row>
    <row r="83" spans="1:14" ht="15" customHeight="1" x14ac:dyDescent="0.25">
      <c r="A83" s="90"/>
      <c r="B83" s="87"/>
      <c r="C83" s="90"/>
      <c r="D83" s="11" t="s">
        <v>21</v>
      </c>
      <c r="E83" s="68">
        <v>5.0000000000000001E-3</v>
      </c>
      <c r="F83" s="68">
        <v>4.0000000000000001E-3</v>
      </c>
      <c r="G83" s="12">
        <v>35</v>
      </c>
      <c r="H83" s="12">
        <f t="shared" si="11"/>
        <v>0.17500000000000002</v>
      </c>
      <c r="I83" s="27"/>
      <c r="J83" s="27"/>
      <c r="K83" s="27"/>
      <c r="L83" s="27"/>
      <c r="M83" s="27"/>
      <c r="N83" s="27"/>
    </row>
    <row r="84" spans="1:14" ht="15" customHeight="1" x14ac:dyDescent="0.25">
      <c r="A84" s="90"/>
      <c r="B84" s="87"/>
      <c r="C84" s="90"/>
      <c r="D84" s="28" t="s">
        <v>51</v>
      </c>
      <c r="E84" s="26">
        <v>3.0000000000000001E-3</v>
      </c>
      <c r="F84" s="26">
        <v>3.0000000000000001E-3</v>
      </c>
      <c r="G84" s="29">
        <v>20</v>
      </c>
      <c r="H84" s="12">
        <f t="shared" si="11"/>
        <v>0.06</v>
      </c>
      <c r="I84" s="27"/>
      <c r="J84" s="27"/>
      <c r="K84" s="27"/>
      <c r="L84" s="27"/>
      <c r="M84" s="27"/>
      <c r="N84" s="27"/>
    </row>
    <row r="85" spans="1:14" ht="15" customHeight="1" x14ac:dyDescent="0.25">
      <c r="A85" s="90"/>
      <c r="B85" s="87"/>
      <c r="C85" s="90"/>
      <c r="D85" s="30" t="s">
        <v>23</v>
      </c>
      <c r="E85" s="69">
        <v>5.0000000000000001E-3</v>
      </c>
      <c r="F85" s="69">
        <v>4.0000000000000001E-3</v>
      </c>
      <c r="G85" s="18">
        <v>100</v>
      </c>
      <c r="H85" s="18">
        <f>G85*E85</f>
        <v>0.5</v>
      </c>
      <c r="I85" s="27"/>
      <c r="J85" s="27"/>
      <c r="K85" s="27"/>
      <c r="L85" s="27"/>
      <c r="M85" s="27"/>
      <c r="N85" s="27"/>
    </row>
    <row r="86" spans="1:14" ht="15" customHeight="1" x14ac:dyDescent="0.25">
      <c r="A86" s="90"/>
      <c r="B86" s="87"/>
      <c r="C86" s="90"/>
      <c r="D86" s="11" t="s">
        <v>53</v>
      </c>
      <c r="E86" s="68">
        <v>5.0000000000000001E-3</v>
      </c>
      <c r="F86" s="68">
        <v>5.0000000000000001E-3</v>
      </c>
      <c r="G86" s="12">
        <v>200</v>
      </c>
      <c r="H86" s="12">
        <f>G86*E86</f>
        <v>1</v>
      </c>
      <c r="I86" s="27"/>
      <c r="J86" s="27"/>
      <c r="K86" s="27"/>
      <c r="L86" s="27"/>
      <c r="M86" s="27"/>
      <c r="N86" s="27"/>
    </row>
    <row r="87" spans="1:14" ht="15" customHeight="1" x14ac:dyDescent="0.25">
      <c r="A87" s="90"/>
      <c r="B87" s="87"/>
      <c r="C87" s="90"/>
      <c r="D87" s="30"/>
      <c r="E87" s="66"/>
      <c r="F87" s="66"/>
      <c r="G87" s="18"/>
      <c r="H87" s="18"/>
      <c r="I87" s="27"/>
      <c r="J87" s="27"/>
      <c r="K87" s="27"/>
      <c r="L87" s="27"/>
      <c r="M87" s="27"/>
      <c r="N87" s="27"/>
    </row>
    <row r="88" spans="1:14" ht="15" customHeight="1" x14ac:dyDescent="0.25">
      <c r="A88" s="90"/>
      <c r="B88" s="87"/>
      <c r="C88" s="90"/>
      <c r="D88" s="11"/>
      <c r="E88" s="64"/>
      <c r="F88" s="64"/>
      <c r="G88" s="12"/>
      <c r="H88" s="12"/>
      <c r="I88" s="56"/>
      <c r="J88" s="57"/>
      <c r="K88" s="27"/>
      <c r="L88" s="27"/>
      <c r="M88" s="27"/>
      <c r="N88" s="27"/>
    </row>
    <row r="89" spans="1:14" ht="15" customHeight="1" x14ac:dyDescent="0.25">
      <c r="A89" s="90">
        <v>2</v>
      </c>
      <c r="B89" s="90" t="s">
        <v>64</v>
      </c>
      <c r="C89" s="90">
        <v>150</v>
      </c>
      <c r="D89" s="11" t="s">
        <v>45</v>
      </c>
      <c r="E89" s="64">
        <v>0.17</v>
      </c>
      <c r="F89" s="64">
        <v>0.16</v>
      </c>
      <c r="G89" s="12">
        <v>30</v>
      </c>
      <c r="H89" s="12">
        <f t="shared" ref="H89:H92" si="12">E89*G89</f>
        <v>5.1000000000000005</v>
      </c>
      <c r="I89" s="64">
        <v>3.33</v>
      </c>
      <c r="J89" s="64">
        <v>3.84</v>
      </c>
      <c r="K89" s="64">
        <v>21.59</v>
      </c>
      <c r="L89" s="64">
        <f>(I89+K89)*4+(J89*9)</f>
        <v>134.24</v>
      </c>
      <c r="M89" s="64">
        <v>130101</v>
      </c>
      <c r="N89" s="64" t="s">
        <v>18</v>
      </c>
    </row>
    <row r="90" spans="1:14" ht="15" customHeight="1" x14ac:dyDescent="0.25">
      <c r="A90" s="90"/>
      <c r="B90" s="90"/>
      <c r="C90" s="90"/>
      <c r="D90" s="11" t="s">
        <v>20</v>
      </c>
      <c r="E90" s="64">
        <v>0.03</v>
      </c>
      <c r="F90" s="64">
        <v>0.03</v>
      </c>
      <c r="G90" s="12">
        <v>65</v>
      </c>
      <c r="H90" s="12">
        <f t="shared" si="12"/>
        <v>1.95</v>
      </c>
      <c r="I90" s="64"/>
      <c r="J90" s="64"/>
      <c r="K90" s="64"/>
      <c r="L90" s="64"/>
      <c r="M90" s="64"/>
      <c r="N90" s="64"/>
    </row>
    <row r="91" spans="1:14" ht="15" customHeight="1" x14ac:dyDescent="0.25">
      <c r="A91" s="90"/>
      <c r="B91" s="90"/>
      <c r="C91" s="90"/>
      <c r="D91" s="11" t="s">
        <v>91</v>
      </c>
      <c r="E91" s="64">
        <v>5.0000000000000001E-3</v>
      </c>
      <c r="F91" s="64">
        <v>5.0000000000000001E-3</v>
      </c>
      <c r="G91" s="12">
        <v>595</v>
      </c>
      <c r="H91" s="12">
        <f>E91*G91</f>
        <v>2.9750000000000001</v>
      </c>
      <c r="I91" s="64"/>
      <c r="J91" s="64"/>
      <c r="K91" s="64"/>
      <c r="L91" s="64"/>
      <c r="M91" s="64"/>
      <c r="N91" s="64"/>
    </row>
    <row r="92" spans="1:14" ht="15" customHeight="1" x14ac:dyDescent="0.25">
      <c r="A92" s="90"/>
      <c r="B92" s="90"/>
      <c r="C92" s="90"/>
      <c r="D92" s="11" t="s">
        <v>51</v>
      </c>
      <c r="E92" s="64">
        <v>3.0000000000000001E-3</v>
      </c>
      <c r="F92" s="64">
        <v>3.0000000000000001E-3</v>
      </c>
      <c r="G92" s="12">
        <v>20</v>
      </c>
      <c r="H92" s="12">
        <f t="shared" si="12"/>
        <v>0.06</v>
      </c>
      <c r="I92" s="64"/>
      <c r="J92" s="64"/>
      <c r="K92" s="64"/>
      <c r="L92" s="64"/>
      <c r="M92" s="64"/>
      <c r="N92" s="64"/>
    </row>
    <row r="93" spans="1:14" s="8" customFormat="1" ht="15" customHeight="1" x14ac:dyDescent="0.25">
      <c r="A93" s="66">
        <v>3</v>
      </c>
      <c r="B93" s="70"/>
      <c r="C93" s="70"/>
      <c r="D93" s="30"/>
      <c r="E93" s="18"/>
      <c r="F93" s="18"/>
      <c r="G93" s="18"/>
      <c r="H93" s="12"/>
      <c r="I93" s="70">
        <v>0.6</v>
      </c>
      <c r="J93" s="70">
        <v>0.45</v>
      </c>
      <c r="K93" s="70">
        <v>15.45</v>
      </c>
      <c r="L93" s="70">
        <f>(I93+K93)*4+(J93*9)</f>
        <v>68.25</v>
      </c>
      <c r="M93" s="70">
        <v>210104</v>
      </c>
      <c r="N93" s="70" t="s">
        <v>18</v>
      </c>
    </row>
    <row r="94" spans="1:14" ht="15" customHeight="1" x14ac:dyDescent="0.25">
      <c r="A94" s="64">
        <v>4</v>
      </c>
      <c r="B94" s="64" t="s">
        <v>103</v>
      </c>
      <c r="C94" s="64">
        <v>60</v>
      </c>
      <c r="D94" s="11" t="s">
        <v>30</v>
      </c>
      <c r="E94" s="64">
        <v>0.06</v>
      </c>
      <c r="F94" s="64">
        <v>0.06</v>
      </c>
      <c r="G94" s="12">
        <v>44</v>
      </c>
      <c r="H94" s="12">
        <f t="shared" ref="H94:H95" si="13">G94*E94</f>
        <v>2.6399999999999997</v>
      </c>
      <c r="I94" s="64">
        <v>4.8</v>
      </c>
      <c r="J94" s="64">
        <v>1.8</v>
      </c>
      <c r="K94" s="64">
        <v>30</v>
      </c>
      <c r="L94" s="64">
        <f>(I94+K94)*4+(J94*9)</f>
        <v>155.39999999999998</v>
      </c>
      <c r="M94" s="64">
        <v>200102</v>
      </c>
      <c r="N94" s="64" t="s">
        <v>18</v>
      </c>
    </row>
    <row r="95" spans="1:14" ht="15" customHeight="1" x14ac:dyDescent="0.25">
      <c r="A95" s="90">
        <v>5</v>
      </c>
      <c r="B95" s="90" t="s">
        <v>50</v>
      </c>
      <c r="C95" s="90" t="s">
        <v>59</v>
      </c>
      <c r="D95" s="11" t="s">
        <v>49</v>
      </c>
      <c r="E95" s="64">
        <v>1E-3</v>
      </c>
      <c r="F95" s="64">
        <v>1E-3</v>
      </c>
      <c r="G95" s="12">
        <v>700</v>
      </c>
      <c r="H95" s="12">
        <f t="shared" si="13"/>
        <v>0.70000000000000007</v>
      </c>
      <c r="I95" s="64">
        <v>0</v>
      </c>
      <c r="J95" s="64">
        <v>0</v>
      </c>
      <c r="K95" s="64">
        <v>10</v>
      </c>
      <c r="L95" s="22">
        <f>(I95+K95)*4+(J95*9)</f>
        <v>40</v>
      </c>
      <c r="M95" s="64">
        <v>160105</v>
      </c>
      <c r="N95" s="64" t="s">
        <v>18</v>
      </c>
    </row>
    <row r="96" spans="1:14" ht="15" customHeight="1" x14ac:dyDescent="0.25">
      <c r="A96" s="90"/>
      <c r="B96" s="91"/>
      <c r="C96" s="91"/>
      <c r="D96" s="11" t="s">
        <v>24</v>
      </c>
      <c r="E96" s="64">
        <v>0.19600000000000001</v>
      </c>
      <c r="F96" s="64">
        <v>0.19600000000000001</v>
      </c>
      <c r="G96" s="12">
        <v>0</v>
      </c>
      <c r="H96" s="12">
        <v>0</v>
      </c>
      <c r="I96" s="64"/>
      <c r="J96" s="64"/>
      <c r="K96" s="64"/>
      <c r="L96" s="64"/>
      <c r="M96" s="64"/>
      <c r="N96" s="64"/>
    </row>
    <row r="97" spans="1:14" ht="15" customHeight="1" x14ac:dyDescent="0.25">
      <c r="A97" s="90"/>
      <c r="B97" s="91"/>
      <c r="C97" s="91"/>
      <c r="D97" s="11" t="s">
        <v>41</v>
      </c>
      <c r="E97" s="64">
        <v>1.4999999999999999E-2</v>
      </c>
      <c r="F97" s="64">
        <v>1.4999999999999999E-2</v>
      </c>
      <c r="G97" s="12">
        <v>73</v>
      </c>
      <c r="H97" s="12">
        <f t="shared" ref="H97" si="14">G97*E97</f>
        <v>1.095</v>
      </c>
      <c r="I97" s="64"/>
      <c r="J97" s="64"/>
      <c r="K97" s="64"/>
      <c r="L97" s="64"/>
      <c r="M97" s="64"/>
      <c r="N97" s="64"/>
    </row>
    <row r="98" spans="1:14" s="8" customFormat="1" ht="19.5" customHeight="1" x14ac:dyDescent="0.25">
      <c r="A98" s="66">
        <v>6</v>
      </c>
      <c r="B98" s="66"/>
      <c r="C98" s="66"/>
      <c r="D98" s="30"/>
      <c r="E98" s="18"/>
      <c r="F98" s="18"/>
      <c r="G98" s="18"/>
      <c r="H98" s="12"/>
      <c r="I98" s="66"/>
      <c r="J98" s="66"/>
      <c r="K98" s="66"/>
      <c r="L98" s="66"/>
      <c r="M98" s="66"/>
      <c r="N98" s="66"/>
    </row>
    <row r="99" spans="1:14" ht="15.75" customHeight="1" x14ac:dyDescent="0.25">
      <c r="A99" s="88" t="s">
        <v>27</v>
      </c>
      <c r="B99" s="88"/>
      <c r="C99" s="88"/>
      <c r="D99" s="88"/>
      <c r="E99" s="88"/>
      <c r="F99" s="88"/>
      <c r="G99" s="88"/>
      <c r="H99" s="24">
        <f>SUM(H74:H98)</f>
        <v>61.045000000000002</v>
      </c>
      <c r="I99" s="24">
        <f>SUM(I74:I98)</f>
        <v>15.029999999999998</v>
      </c>
      <c r="J99" s="24">
        <f>SUM(J74:J98)</f>
        <v>12.39</v>
      </c>
      <c r="K99" s="24">
        <f>SUM(K74:K98)</f>
        <v>85.64</v>
      </c>
      <c r="L99" s="24">
        <f>SUM(L74:L98)</f>
        <v>514.18999999999994</v>
      </c>
      <c r="M99" s="36"/>
      <c r="N99" s="36"/>
    </row>
    <row r="100" spans="1:14" ht="15.75" x14ac:dyDescent="0.25">
      <c r="A100" s="31"/>
      <c r="B100" s="31"/>
      <c r="C100" s="31"/>
      <c r="D100" s="31"/>
      <c r="E100" s="31"/>
      <c r="F100" s="31"/>
      <c r="G100" s="31"/>
      <c r="H100" s="32"/>
      <c r="I100" s="33"/>
      <c r="J100" s="33"/>
      <c r="K100" s="33"/>
      <c r="L100" s="33"/>
      <c r="M100" s="33"/>
      <c r="N100" s="33"/>
    </row>
    <row r="101" spans="1:14" ht="15.75" x14ac:dyDescent="0.25">
      <c r="A101" s="31"/>
      <c r="B101" s="31"/>
      <c r="C101" s="31"/>
      <c r="D101" s="31"/>
      <c r="E101" s="31"/>
      <c r="F101" s="31"/>
      <c r="G101" s="31"/>
      <c r="H101" s="32"/>
      <c r="I101" s="33"/>
      <c r="J101" s="33"/>
      <c r="K101" s="33"/>
      <c r="L101" s="33"/>
      <c r="M101" s="33"/>
      <c r="N101" s="33"/>
    </row>
    <row r="102" spans="1:14" ht="15.75" x14ac:dyDescent="0.25">
      <c r="A102" s="31"/>
      <c r="B102" s="31"/>
      <c r="C102" s="31"/>
      <c r="D102" s="31"/>
      <c r="E102" s="31"/>
      <c r="F102" s="31"/>
      <c r="G102" s="31"/>
      <c r="H102" s="32"/>
      <c r="I102" s="33"/>
      <c r="J102" s="33"/>
      <c r="K102" s="33"/>
      <c r="L102" s="33"/>
      <c r="M102" s="33"/>
      <c r="N102" s="33"/>
    </row>
    <row r="103" spans="1:14" ht="15.75" x14ac:dyDescent="0.25">
      <c r="A103" s="31"/>
      <c r="B103" s="31"/>
      <c r="C103" s="31"/>
      <c r="D103" s="31"/>
      <c r="E103" s="31"/>
      <c r="F103" s="31"/>
      <c r="G103" s="31"/>
      <c r="H103" s="32"/>
      <c r="I103" s="33"/>
      <c r="J103" s="33"/>
      <c r="K103" s="33"/>
      <c r="L103" s="33"/>
      <c r="M103" s="33"/>
      <c r="N103" s="33"/>
    </row>
    <row r="104" spans="1:14" ht="15.75" x14ac:dyDescent="0.25">
      <c r="A104" s="31"/>
      <c r="B104" s="31"/>
      <c r="C104" s="31"/>
      <c r="D104" s="31"/>
      <c r="E104" s="31"/>
      <c r="F104" s="31"/>
      <c r="G104" s="31"/>
      <c r="H104" s="32"/>
      <c r="I104" s="33"/>
      <c r="J104" s="33"/>
      <c r="K104" s="33"/>
      <c r="L104" s="33"/>
      <c r="M104" s="33"/>
      <c r="N104" s="33"/>
    </row>
    <row r="105" spans="1:14" ht="15.75" x14ac:dyDescent="0.25">
      <c r="A105" s="31"/>
      <c r="B105" s="31"/>
      <c r="C105" s="31"/>
      <c r="D105" s="31"/>
      <c r="E105" s="31"/>
      <c r="F105" s="31"/>
      <c r="G105" s="31"/>
      <c r="H105" s="32"/>
      <c r="I105" s="33"/>
      <c r="J105" s="33"/>
      <c r="K105" s="33"/>
      <c r="L105" s="33"/>
      <c r="M105" s="33"/>
      <c r="N105" s="33"/>
    </row>
    <row r="106" spans="1:14" ht="15" customHeight="1" x14ac:dyDescent="0.25">
      <c r="A106" s="88" t="s">
        <v>33</v>
      </c>
      <c r="B106" s="88"/>
      <c r="C106" s="88"/>
      <c r="D106" s="88"/>
      <c r="E106" s="88"/>
      <c r="F106" s="88"/>
      <c r="G106" s="88"/>
      <c r="H106" s="88"/>
      <c r="I106" s="89"/>
      <c r="J106" s="89"/>
      <c r="K106" s="89"/>
      <c r="L106" s="89"/>
      <c r="M106" s="89"/>
      <c r="N106" s="89"/>
    </row>
    <row r="107" spans="1:14" ht="50.25" customHeight="1" x14ac:dyDescent="0.25">
      <c r="A107" s="64" t="s">
        <v>0</v>
      </c>
      <c r="B107" s="64"/>
      <c r="C107" s="64" t="s">
        <v>1</v>
      </c>
      <c r="D107" s="11" t="s">
        <v>2</v>
      </c>
      <c r="E107" s="64" t="s">
        <v>3</v>
      </c>
      <c r="F107" s="64" t="s">
        <v>4</v>
      </c>
      <c r="G107" s="12" t="s">
        <v>5</v>
      </c>
      <c r="H107" s="64" t="s">
        <v>6</v>
      </c>
      <c r="I107" s="64" t="s">
        <v>7</v>
      </c>
      <c r="J107" s="67" t="s">
        <v>8</v>
      </c>
      <c r="K107" s="64" t="s">
        <v>9</v>
      </c>
      <c r="L107" s="64" t="s">
        <v>10</v>
      </c>
      <c r="M107" s="64" t="s">
        <v>11</v>
      </c>
      <c r="N107" s="64" t="s">
        <v>12</v>
      </c>
    </row>
    <row r="108" spans="1:14" ht="15" customHeight="1" x14ac:dyDescent="0.25">
      <c r="A108" s="64"/>
      <c r="B108" s="64" t="s">
        <v>13</v>
      </c>
      <c r="C108" s="64" t="s">
        <v>14</v>
      </c>
      <c r="D108" s="11"/>
      <c r="E108" s="64" t="s">
        <v>14</v>
      </c>
      <c r="F108" s="64" t="s">
        <v>14</v>
      </c>
      <c r="G108" s="12" t="s">
        <v>15</v>
      </c>
      <c r="H108" s="64" t="s">
        <v>16</v>
      </c>
      <c r="I108" s="64" t="s">
        <v>14</v>
      </c>
      <c r="J108" s="64" t="s">
        <v>14</v>
      </c>
      <c r="K108" s="64" t="s">
        <v>14</v>
      </c>
      <c r="L108" s="64" t="s">
        <v>14</v>
      </c>
      <c r="M108" s="64"/>
      <c r="N108" s="64"/>
    </row>
    <row r="109" spans="1:14" ht="15" customHeight="1" x14ac:dyDescent="0.25">
      <c r="A109" s="90">
        <v>1</v>
      </c>
      <c r="B109" s="87" t="s">
        <v>87</v>
      </c>
      <c r="C109" s="90" t="s">
        <v>148</v>
      </c>
      <c r="D109" s="34" t="s">
        <v>90</v>
      </c>
      <c r="E109" s="16">
        <v>9.5000000000000001E-2</v>
      </c>
      <c r="F109" s="16">
        <v>0.08</v>
      </c>
      <c r="G109" s="12">
        <v>450</v>
      </c>
      <c r="H109" s="12">
        <f>G109*E109</f>
        <v>42.75</v>
      </c>
      <c r="I109" s="29">
        <v>15.68</v>
      </c>
      <c r="J109" s="29">
        <v>12.61</v>
      </c>
      <c r="K109" s="29">
        <v>12.61</v>
      </c>
      <c r="L109" s="64">
        <f>(I109+K109)*4+(J109*9)</f>
        <v>226.64999999999998</v>
      </c>
      <c r="M109" s="22">
        <v>451</v>
      </c>
      <c r="N109" s="29" t="s">
        <v>102</v>
      </c>
    </row>
    <row r="110" spans="1:14" ht="15" customHeight="1" x14ac:dyDescent="0.25">
      <c r="A110" s="90"/>
      <c r="B110" s="87"/>
      <c r="C110" s="90"/>
      <c r="D110" s="34" t="s">
        <v>30</v>
      </c>
      <c r="E110" s="16">
        <v>0.01</v>
      </c>
      <c r="F110" s="16">
        <v>0.01</v>
      </c>
      <c r="G110" s="12">
        <v>44</v>
      </c>
      <c r="H110" s="12">
        <f t="shared" ref="H110:H130" si="15">G110*E110</f>
        <v>0.44</v>
      </c>
      <c r="I110" s="38"/>
      <c r="J110" s="38"/>
      <c r="K110" s="38"/>
      <c r="L110" s="38"/>
      <c r="M110" s="38"/>
      <c r="N110" s="12"/>
    </row>
    <row r="111" spans="1:14" ht="15" customHeight="1" x14ac:dyDescent="0.25">
      <c r="A111" s="90"/>
      <c r="B111" s="87"/>
      <c r="C111" s="90"/>
      <c r="D111" s="34" t="s">
        <v>101</v>
      </c>
      <c r="E111" s="16">
        <v>5.0000000000000001E-3</v>
      </c>
      <c r="F111" s="16">
        <v>5.0000000000000001E-3</v>
      </c>
      <c r="G111" s="12">
        <v>135</v>
      </c>
      <c r="H111" s="12">
        <f t="shared" si="15"/>
        <v>0.67500000000000004</v>
      </c>
      <c r="I111" s="38"/>
      <c r="J111" s="38"/>
      <c r="K111" s="38"/>
      <c r="L111" s="38"/>
      <c r="M111" s="38"/>
      <c r="N111" s="12"/>
    </row>
    <row r="112" spans="1:14" ht="15" customHeight="1" x14ac:dyDescent="0.25">
      <c r="A112" s="90"/>
      <c r="B112" s="87"/>
      <c r="C112" s="90"/>
      <c r="D112" s="34" t="s">
        <v>24</v>
      </c>
      <c r="E112" s="16">
        <v>1.0999999999999999E-2</v>
      </c>
      <c r="F112" s="16">
        <v>8.0000000000000002E-3</v>
      </c>
      <c r="G112" s="12">
        <v>0</v>
      </c>
      <c r="H112" s="12">
        <f t="shared" si="15"/>
        <v>0</v>
      </c>
      <c r="I112" s="38"/>
      <c r="J112" s="38"/>
      <c r="K112" s="38"/>
      <c r="L112" s="38"/>
      <c r="M112" s="38"/>
      <c r="N112" s="12"/>
    </row>
    <row r="113" spans="1:14" ht="15" customHeight="1" x14ac:dyDescent="0.25">
      <c r="A113" s="90"/>
      <c r="B113" s="87"/>
      <c r="C113" s="90"/>
      <c r="D113" s="34" t="s">
        <v>47</v>
      </c>
      <c r="E113" s="16">
        <v>5.0000000000000001E-3</v>
      </c>
      <c r="F113" s="16">
        <v>5.0000000000000001E-3</v>
      </c>
      <c r="G113" s="12">
        <v>32</v>
      </c>
      <c r="H113" s="12">
        <f>G113*E113</f>
        <v>0.16</v>
      </c>
      <c r="I113" s="38"/>
      <c r="J113" s="38"/>
      <c r="K113" s="38"/>
      <c r="L113" s="38"/>
      <c r="M113" s="38"/>
      <c r="N113" s="12"/>
    </row>
    <row r="114" spans="1:14" ht="15" customHeight="1" x14ac:dyDescent="0.25">
      <c r="A114" s="90"/>
      <c r="B114" s="87"/>
      <c r="C114" s="90"/>
      <c r="D114" s="34" t="s">
        <v>46</v>
      </c>
      <c r="E114" s="16">
        <v>4.0000000000000001E-3</v>
      </c>
      <c r="F114" s="16">
        <v>3.0000000000000001E-3</v>
      </c>
      <c r="G114" s="12">
        <v>40</v>
      </c>
      <c r="H114" s="12">
        <f t="shared" ref="H114:H116" si="16">G114*E114</f>
        <v>0.16</v>
      </c>
      <c r="I114" s="38"/>
      <c r="J114" s="38"/>
      <c r="K114" s="38"/>
      <c r="L114" s="38"/>
      <c r="M114" s="38"/>
      <c r="N114" s="12"/>
    </row>
    <row r="115" spans="1:14" ht="15" customHeight="1" x14ac:dyDescent="0.25">
      <c r="A115" s="90"/>
      <c r="B115" s="87"/>
      <c r="C115" s="90"/>
      <c r="D115" s="34" t="s">
        <v>21</v>
      </c>
      <c r="E115" s="16">
        <v>4.0000000000000001E-3</v>
      </c>
      <c r="F115" s="16">
        <v>3.0000000000000001E-3</v>
      </c>
      <c r="G115" s="12">
        <v>35</v>
      </c>
      <c r="H115" s="12">
        <f t="shared" si="16"/>
        <v>0.14000000000000001</v>
      </c>
      <c r="I115" s="38"/>
      <c r="J115" s="38"/>
      <c r="K115" s="38"/>
      <c r="L115" s="64"/>
      <c r="M115" s="38"/>
      <c r="N115" s="12"/>
    </row>
    <row r="116" spans="1:14" ht="15" customHeight="1" x14ac:dyDescent="0.25">
      <c r="A116" s="90"/>
      <c r="B116" s="87"/>
      <c r="C116" s="90"/>
      <c r="D116" s="34" t="s">
        <v>26</v>
      </c>
      <c r="E116" s="16">
        <v>2E-3</v>
      </c>
      <c r="F116" s="16">
        <v>2E-3</v>
      </c>
      <c r="G116" s="12">
        <v>150</v>
      </c>
      <c r="H116" s="12">
        <f t="shared" si="16"/>
        <v>0.3</v>
      </c>
      <c r="I116" s="38"/>
      <c r="J116" s="38"/>
      <c r="K116" s="38"/>
      <c r="L116" s="38"/>
      <c r="M116" s="38"/>
      <c r="N116" s="12"/>
    </row>
    <row r="117" spans="1:14" ht="15" customHeight="1" x14ac:dyDescent="0.25">
      <c r="A117" s="90"/>
      <c r="B117" s="87"/>
      <c r="C117" s="90"/>
      <c r="D117" s="17" t="s">
        <v>51</v>
      </c>
      <c r="E117" s="35">
        <v>3.0000000000000001E-3</v>
      </c>
      <c r="F117" s="35">
        <v>3.0000000000000001E-3</v>
      </c>
      <c r="G117" s="18">
        <v>20</v>
      </c>
      <c r="H117" s="18">
        <f>G117*E117</f>
        <v>0.06</v>
      </c>
      <c r="I117" s="38"/>
      <c r="J117" s="38"/>
      <c r="K117" s="38"/>
      <c r="L117" s="38"/>
      <c r="M117" s="38"/>
      <c r="N117" s="12"/>
    </row>
    <row r="118" spans="1:14" s="8" customFormat="1" ht="15" customHeight="1" x14ac:dyDescent="0.25">
      <c r="A118" s="90"/>
      <c r="B118" s="87"/>
      <c r="C118" s="90"/>
      <c r="D118" s="17"/>
      <c r="E118" s="35"/>
      <c r="F118" s="35"/>
      <c r="G118" s="18"/>
      <c r="H118" s="18"/>
      <c r="I118" s="58"/>
      <c r="J118" s="58"/>
      <c r="K118" s="49"/>
      <c r="L118" s="49"/>
      <c r="M118" s="49"/>
      <c r="N118" s="49"/>
    </row>
    <row r="119" spans="1:14" ht="15" customHeight="1" x14ac:dyDescent="0.25">
      <c r="A119" s="90">
        <v>2</v>
      </c>
      <c r="B119" s="90" t="s">
        <v>88</v>
      </c>
      <c r="C119" s="90">
        <v>150</v>
      </c>
      <c r="D119" s="11" t="s">
        <v>89</v>
      </c>
      <c r="E119" s="64">
        <v>0.05</v>
      </c>
      <c r="F119" s="64">
        <v>0.05</v>
      </c>
      <c r="G119" s="12">
        <v>80</v>
      </c>
      <c r="H119" s="12">
        <f t="shared" ref="H119:H122" si="17">E119*G119</f>
        <v>4</v>
      </c>
      <c r="I119" s="64">
        <v>3.7</v>
      </c>
      <c r="J119" s="64">
        <v>4.25</v>
      </c>
      <c r="K119" s="64">
        <v>40.98</v>
      </c>
      <c r="L119" s="64">
        <f>(I119+K119)*4+(J119*9)</f>
        <v>216.97</v>
      </c>
      <c r="M119" s="64">
        <v>130301</v>
      </c>
      <c r="N119" s="64" t="s">
        <v>18</v>
      </c>
    </row>
    <row r="120" spans="1:14" ht="15" customHeight="1" x14ac:dyDescent="0.25">
      <c r="A120" s="90"/>
      <c r="B120" s="90"/>
      <c r="C120" s="90"/>
      <c r="D120" s="11" t="s">
        <v>24</v>
      </c>
      <c r="E120" s="64">
        <v>9.4E-2</v>
      </c>
      <c r="F120" s="64">
        <v>9.4E-2</v>
      </c>
      <c r="G120" s="12">
        <v>0</v>
      </c>
      <c r="H120" s="12">
        <f t="shared" si="17"/>
        <v>0</v>
      </c>
      <c r="I120" s="64"/>
      <c r="J120" s="64"/>
      <c r="K120" s="64"/>
      <c r="L120" s="64"/>
      <c r="M120" s="64"/>
      <c r="N120" s="64"/>
    </row>
    <row r="121" spans="1:14" ht="15" customHeight="1" x14ac:dyDescent="0.25">
      <c r="A121" s="90"/>
      <c r="B121" s="90"/>
      <c r="C121" s="90"/>
      <c r="D121" s="11" t="s">
        <v>91</v>
      </c>
      <c r="E121" s="16">
        <v>5.0000000000000001E-3</v>
      </c>
      <c r="F121" s="64">
        <v>5.0000000000000001E-3</v>
      </c>
      <c r="G121" s="12">
        <v>595</v>
      </c>
      <c r="H121" s="12">
        <f t="shared" si="17"/>
        <v>2.9750000000000001</v>
      </c>
      <c r="I121" s="64"/>
      <c r="J121" s="64"/>
      <c r="K121" s="64"/>
      <c r="L121" s="64"/>
      <c r="M121" s="64"/>
      <c r="N121" s="64"/>
    </row>
    <row r="122" spans="1:14" ht="15" customHeight="1" x14ac:dyDescent="0.25">
      <c r="A122" s="90"/>
      <c r="B122" s="90"/>
      <c r="C122" s="90"/>
      <c r="D122" s="11" t="s">
        <v>51</v>
      </c>
      <c r="E122" s="64">
        <v>2E-3</v>
      </c>
      <c r="F122" s="64">
        <v>2E-3</v>
      </c>
      <c r="G122" s="12">
        <v>20</v>
      </c>
      <c r="H122" s="12">
        <f t="shared" si="17"/>
        <v>0.04</v>
      </c>
      <c r="I122" s="16"/>
      <c r="J122" s="64"/>
      <c r="K122" s="64"/>
      <c r="L122" s="64"/>
      <c r="M122" s="64"/>
      <c r="N122" s="64"/>
    </row>
    <row r="123" spans="1:14" s="8" customFormat="1" ht="23.1" customHeight="1" x14ac:dyDescent="0.25">
      <c r="A123" s="97">
        <v>3</v>
      </c>
      <c r="B123" s="97" t="s">
        <v>128</v>
      </c>
      <c r="C123" s="97">
        <v>60</v>
      </c>
      <c r="D123" s="17" t="s">
        <v>130</v>
      </c>
      <c r="E123" s="35">
        <v>0.06</v>
      </c>
      <c r="F123" s="18">
        <v>5.5E-2</v>
      </c>
      <c r="G123" s="18">
        <v>50</v>
      </c>
      <c r="H123" s="18">
        <f t="shared" ref="H123" si="18">E123*G123</f>
        <v>3</v>
      </c>
      <c r="I123" s="18">
        <v>0.79</v>
      </c>
      <c r="J123" s="18">
        <v>15.11</v>
      </c>
      <c r="K123" s="18">
        <v>2.58</v>
      </c>
      <c r="L123" s="64">
        <f t="shared" ref="L123" si="19">(I123+K123)*4+(J123*9)</f>
        <v>149.47</v>
      </c>
      <c r="M123" s="20">
        <v>100505</v>
      </c>
      <c r="N123" s="64" t="s">
        <v>18</v>
      </c>
    </row>
    <row r="124" spans="1:14" s="8" customFormat="1" ht="23.1" customHeight="1" x14ac:dyDescent="0.25">
      <c r="A124" s="97"/>
      <c r="B124" s="97"/>
      <c r="C124" s="97"/>
      <c r="D124" s="17"/>
      <c r="E124" s="35"/>
      <c r="F124" s="18"/>
      <c r="G124" s="18"/>
      <c r="H124" s="18"/>
      <c r="I124" s="18"/>
      <c r="J124" s="18"/>
      <c r="K124" s="18"/>
      <c r="L124" s="65"/>
      <c r="M124" s="18"/>
      <c r="N124" s="65"/>
    </row>
    <row r="125" spans="1:14" ht="19.5" customHeight="1" x14ac:dyDescent="0.25">
      <c r="A125" s="64">
        <v>4</v>
      </c>
      <c r="B125" s="64" t="s">
        <v>103</v>
      </c>
      <c r="C125" s="64">
        <v>50</v>
      </c>
      <c r="D125" s="11" t="s">
        <v>30</v>
      </c>
      <c r="E125" s="64">
        <v>0.05</v>
      </c>
      <c r="F125" s="64">
        <v>0.05</v>
      </c>
      <c r="G125" s="12">
        <v>44</v>
      </c>
      <c r="H125" s="12">
        <f t="shared" ref="H125:H127" si="20">G125*E125</f>
        <v>2.2000000000000002</v>
      </c>
      <c r="I125" s="64">
        <v>4.8</v>
      </c>
      <c r="J125" s="64">
        <v>1.8</v>
      </c>
      <c r="K125" s="64">
        <v>30</v>
      </c>
      <c r="L125" s="64">
        <f>(I125+K125)*4+(J125*9)</f>
        <v>155.39999999999998</v>
      </c>
      <c r="M125" s="64">
        <v>200102</v>
      </c>
      <c r="N125" s="64" t="s">
        <v>18</v>
      </c>
    </row>
    <row r="126" spans="1:14" ht="15" customHeight="1" x14ac:dyDescent="0.25">
      <c r="A126" s="90">
        <v>5</v>
      </c>
      <c r="B126" s="90" t="s">
        <v>50</v>
      </c>
      <c r="C126" s="90" t="s">
        <v>31</v>
      </c>
      <c r="D126" s="34"/>
      <c r="E126" s="16"/>
      <c r="F126" s="16"/>
      <c r="G126" s="12"/>
      <c r="H126" s="12"/>
      <c r="I126" s="12"/>
      <c r="J126" s="12"/>
      <c r="K126" s="12"/>
      <c r="L126" s="64"/>
      <c r="M126" s="64"/>
      <c r="N126" s="64"/>
    </row>
    <row r="127" spans="1:14" ht="15" customHeight="1" x14ac:dyDescent="0.25">
      <c r="A127" s="90"/>
      <c r="B127" s="90"/>
      <c r="C127" s="90"/>
      <c r="D127" s="34" t="s">
        <v>49</v>
      </c>
      <c r="E127" s="16">
        <v>1E-3</v>
      </c>
      <c r="F127" s="16">
        <v>1E-3</v>
      </c>
      <c r="G127" s="12">
        <v>700</v>
      </c>
      <c r="H127" s="12">
        <f t="shared" si="20"/>
        <v>0.70000000000000007</v>
      </c>
      <c r="I127" s="86">
        <v>0</v>
      </c>
      <c r="J127" s="86">
        <v>0</v>
      </c>
      <c r="K127" s="86">
        <v>10</v>
      </c>
      <c r="L127" s="22">
        <f>(I127+K127)*4+(J127*9)</f>
        <v>40</v>
      </c>
      <c r="M127" s="86">
        <v>160105</v>
      </c>
      <c r="N127" s="86" t="s">
        <v>18</v>
      </c>
    </row>
    <row r="128" spans="1:14" ht="15" customHeight="1" x14ac:dyDescent="0.25">
      <c r="A128" s="90"/>
      <c r="B128" s="90"/>
      <c r="C128" s="90"/>
      <c r="D128" s="34" t="s">
        <v>55</v>
      </c>
      <c r="E128" s="16">
        <v>0.02</v>
      </c>
      <c r="F128" s="16">
        <v>0.02</v>
      </c>
      <c r="G128" s="12">
        <v>73</v>
      </c>
      <c r="H128" s="12">
        <f t="shared" si="15"/>
        <v>1.46</v>
      </c>
      <c r="I128" s="12"/>
      <c r="J128" s="12"/>
      <c r="K128" s="12"/>
      <c r="L128" s="64"/>
      <c r="M128" s="12"/>
      <c r="N128" s="38"/>
    </row>
    <row r="129" spans="1:14" ht="15" customHeight="1" x14ac:dyDescent="0.25">
      <c r="A129" s="90"/>
      <c r="B129" s="90"/>
      <c r="C129" s="90"/>
      <c r="D129" s="34"/>
      <c r="E129" s="16"/>
      <c r="F129" s="16"/>
      <c r="G129" s="12"/>
      <c r="H129" s="12"/>
      <c r="I129" s="57"/>
      <c r="J129" s="38"/>
      <c r="K129" s="38"/>
      <c r="L129" s="38"/>
      <c r="M129" s="38"/>
      <c r="N129" s="38"/>
    </row>
    <row r="130" spans="1:14" ht="15" customHeight="1" x14ac:dyDescent="0.25">
      <c r="A130" s="64">
        <v>6</v>
      </c>
      <c r="B130" s="64" t="s">
        <v>81</v>
      </c>
      <c r="C130" s="64">
        <v>120</v>
      </c>
      <c r="D130" s="11" t="s">
        <v>81</v>
      </c>
      <c r="E130" s="64">
        <v>0.12</v>
      </c>
      <c r="F130" s="64">
        <v>0.12</v>
      </c>
      <c r="G130" s="12">
        <v>40</v>
      </c>
      <c r="H130" s="12">
        <f t="shared" si="15"/>
        <v>4.8</v>
      </c>
      <c r="I130" s="39">
        <v>0.6</v>
      </c>
      <c r="J130" s="39">
        <v>0.6</v>
      </c>
      <c r="K130" s="39">
        <v>14.7</v>
      </c>
      <c r="L130" s="64">
        <f>(I130+K130)*4+(J130*9)</f>
        <v>66.599999999999994</v>
      </c>
      <c r="M130" s="27">
        <v>210110</v>
      </c>
      <c r="N130" s="27" t="s">
        <v>18</v>
      </c>
    </row>
    <row r="131" spans="1:14" ht="15" customHeight="1" x14ac:dyDescent="0.25">
      <c r="A131" s="88" t="s">
        <v>27</v>
      </c>
      <c r="B131" s="88"/>
      <c r="C131" s="88"/>
      <c r="D131" s="88"/>
      <c r="E131" s="88"/>
      <c r="F131" s="88"/>
      <c r="G131" s="88"/>
      <c r="H131" s="24">
        <f>SUM(H109:H130)</f>
        <v>63.859999999999992</v>
      </c>
      <c r="I131" s="24">
        <f>SUM(I109:I130)</f>
        <v>25.57</v>
      </c>
      <c r="J131" s="24">
        <f>SUM(J109:J130)</f>
        <v>34.369999999999997</v>
      </c>
      <c r="K131" s="24">
        <f>SUM(K109:K130)</f>
        <v>110.86999999999999</v>
      </c>
      <c r="L131" s="24">
        <f>SUM(L109:L130)</f>
        <v>855.09</v>
      </c>
      <c r="M131" s="36"/>
      <c r="N131" s="27"/>
    </row>
    <row r="132" spans="1:14" x14ac:dyDescent="0.25">
      <c r="A132"/>
      <c r="B132"/>
      <c r="C132"/>
      <c r="D132"/>
      <c r="E132"/>
      <c r="F132"/>
      <c r="G132"/>
      <c r="H132"/>
    </row>
    <row r="133" spans="1:14" x14ac:dyDescent="0.25">
      <c r="A133"/>
      <c r="B133"/>
      <c r="C133"/>
      <c r="D133"/>
      <c r="E133"/>
      <c r="F133"/>
      <c r="G133"/>
      <c r="H133"/>
    </row>
    <row r="134" spans="1:14" x14ac:dyDescent="0.25">
      <c r="A134"/>
      <c r="B134"/>
      <c r="C134"/>
      <c r="D134"/>
      <c r="E134"/>
      <c r="F134"/>
      <c r="G134"/>
      <c r="H134"/>
    </row>
    <row r="135" spans="1:14" x14ac:dyDescent="0.25">
      <c r="A135"/>
      <c r="B135"/>
      <c r="C135"/>
      <c r="D135"/>
      <c r="E135"/>
      <c r="F135"/>
      <c r="G135"/>
      <c r="H135"/>
    </row>
    <row r="136" spans="1:14" x14ac:dyDescent="0.25">
      <c r="A136"/>
      <c r="B136"/>
      <c r="C136"/>
      <c r="D136"/>
      <c r="E136"/>
      <c r="F136"/>
      <c r="G136"/>
      <c r="H136"/>
    </row>
    <row r="137" spans="1:14" ht="15.75" x14ac:dyDescent="0.25">
      <c r="A137" s="88" t="s">
        <v>82</v>
      </c>
      <c r="B137" s="88"/>
      <c r="C137" s="88"/>
      <c r="D137" s="88"/>
      <c r="E137" s="88"/>
      <c r="F137" s="88"/>
      <c r="G137" s="88"/>
      <c r="H137" s="88"/>
      <c r="I137" s="89"/>
      <c r="J137" s="89"/>
      <c r="K137" s="89"/>
      <c r="L137" s="89"/>
      <c r="M137" s="89"/>
      <c r="N137" s="89"/>
    </row>
    <row r="138" spans="1:14" ht="54" customHeight="1" x14ac:dyDescent="0.25">
      <c r="A138" s="64" t="s">
        <v>0</v>
      </c>
      <c r="B138" s="64"/>
      <c r="C138" s="64" t="s">
        <v>1</v>
      </c>
      <c r="D138" s="11" t="s">
        <v>2</v>
      </c>
      <c r="E138" s="64" t="s">
        <v>3</v>
      </c>
      <c r="F138" s="64" t="s">
        <v>4</v>
      </c>
      <c r="G138" s="12" t="s">
        <v>5</v>
      </c>
      <c r="H138" s="64" t="s">
        <v>6</v>
      </c>
      <c r="I138" s="64" t="s">
        <v>7</v>
      </c>
      <c r="J138" s="64" t="s">
        <v>8</v>
      </c>
      <c r="K138" s="64" t="s">
        <v>9</v>
      </c>
      <c r="L138" s="64" t="s">
        <v>10</v>
      </c>
      <c r="M138" s="64" t="s">
        <v>11</v>
      </c>
      <c r="N138" s="64" t="s">
        <v>12</v>
      </c>
    </row>
    <row r="139" spans="1:14" ht="15" customHeight="1" x14ac:dyDescent="0.25">
      <c r="A139" s="64"/>
      <c r="B139" s="64" t="s">
        <v>13</v>
      </c>
      <c r="C139" s="64" t="s">
        <v>14</v>
      </c>
      <c r="D139" s="11"/>
      <c r="E139" s="64" t="s">
        <v>14</v>
      </c>
      <c r="F139" s="64" t="s">
        <v>14</v>
      </c>
      <c r="G139" s="12" t="s">
        <v>15</v>
      </c>
      <c r="H139" s="64" t="s">
        <v>16</v>
      </c>
      <c r="I139" s="64" t="s">
        <v>14</v>
      </c>
      <c r="J139" s="64" t="s">
        <v>14</v>
      </c>
      <c r="K139" s="64" t="s">
        <v>14</v>
      </c>
      <c r="L139" s="64" t="s">
        <v>14</v>
      </c>
      <c r="M139" s="64"/>
      <c r="N139" s="64"/>
    </row>
    <row r="140" spans="1:14" s="8" customFormat="1" ht="15" customHeight="1" x14ac:dyDescent="0.25">
      <c r="A140" s="97">
        <v>1</v>
      </c>
      <c r="B140" s="87" t="s">
        <v>77</v>
      </c>
      <c r="C140" s="90" t="s">
        <v>147</v>
      </c>
      <c r="D140" s="11" t="s">
        <v>43</v>
      </c>
      <c r="E140" s="16">
        <v>0.12</v>
      </c>
      <c r="F140" s="64">
        <v>0.1</v>
      </c>
      <c r="G140" s="12">
        <v>350</v>
      </c>
      <c r="H140" s="12">
        <f>G140*E140</f>
        <v>42</v>
      </c>
      <c r="I140" s="64">
        <v>8.84</v>
      </c>
      <c r="J140" s="64">
        <v>9.0399999999999991</v>
      </c>
      <c r="K140" s="64">
        <v>9.35</v>
      </c>
      <c r="L140" s="64">
        <f>(I140+K140)*4+(J140*9)</f>
        <v>154.11999999999998</v>
      </c>
      <c r="M140" s="64">
        <v>204</v>
      </c>
      <c r="N140" s="64" t="s">
        <v>18</v>
      </c>
    </row>
    <row r="141" spans="1:14" s="8" customFormat="1" ht="15" customHeight="1" x14ac:dyDescent="0.25">
      <c r="A141" s="97"/>
      <c r="B141" s="87"/>
      <c r="C141" s="90"/>
      <c r="D141" s="11" t="s">
        <v>30</v>
      </c>
      <c r="E141" s="64">
        <v>0.01</v>
      </c>
      <c r="F141" s="64">
        <v>0.01</v>
      </c>
      <c r="G141" s="12">
        <v>44</v>
      </c>
      <c r="H141" s="12">
        <f t="shared" ref="H141:H151" si="21">G141*E141</f>
        <v>0.44</v>
      </c>
      <c r="I141" s="64"/>
      <c r="J141" s="64"/>
      <c r="K141" s="64"/>
      <c r="L141" s="64"/>
      <c r="M141" s="64"/>
      <c r="N141" s="64"/>
    </row>
    <row r="142" spans="1:14" s="8" customFormat="1" ht="15" customHeight="1" x14ac:dyDescent="0.25">
      <c r="A142" s="97"/>
      <c r="B142" s="87"/>
      <c r="C142" s="90"/>
      <c r="D142" s="30" t="s">
        <v>21</v>
      </c>
      <c r="E142" s="70">
        <v>6.0000000000000001E-3</v>
      </c>
      <c r="F142" s="70">
        <v>5.0000000000000001E-3</v>
      </c>
      <c r="G142" s="18">
        <v>35</v>
      </c>
      <c r="H142" s="18">
        <f t="shared" ref="H142:H147" si="22">G142*E142</f>
        <v>0.21</v>
      </c>
      <c r="I142" s="64"/>
      <c r="J142" s="64"/>
      <c r="K142" s="64"/>
      <c r="L142" s="64"/>
      <c r="M142" s="64"/>
      <c r="N142" s="64"/>
    </row>
    <row r="143" spans="1:14" s="8" customFormat="1" ht="15" customHeight="1" x14ac:dyDescent="0.25">
      <c r="A143" s="97"/>
      <c r="B143" s="87"/>
      <c r="C143" s="90"/>
      <c r="D143" s="30" t="s">
        <v>22</v>
      </c>
      <c r="E143" s="70">
        <v>5.0000000000000001E-3</v>
      </c>
      <c r="F143" s="70">
        <v>5.0000000000000001E-3</v>
      </c>
      <c r="G143" s="18">
        <v>32</v>
      </c>
      <c r="H143" s="18">
        <f t="shared" si="22"/>
        <v>0.16</v>
      </c>
      <c r="I143" s="66"/>
      <c r="J143" s="66"/>
      <c r="K143" s="66"/>
      <c r="L143" s="66"/>
      <c r="M143" s="66"/>
      <c r="N143" s="66"/>
    </row>
    <row r="144" spans="1:14" s="8" customFormat="1" ht="15" customHeight="1" x14ac:dyDescent="0.25">
      <c r="A144" s="97"/>
      <c r="B144" s="87"/>
      <c r="C144" s="90"/>
      <c r="D144" s="30" t="s">
        <v>23</v>
      </c>
      <c r="E144" s="70">
        <v>5.0000000000000001E-3</v>
      </c>
      <c r="F144" s="70">
        <v>4.0000000000000001E-3</v>
      </c>
      <c r="G144" s="18">
        <v>108</v>
      </c>
      <c r="H144" s="18">
        <f t="shared" si="22"/>
        <v>0.54</v>
      </c>
      <c r="I144" s="66"/>
      <c r="J144" s="66"/>
      <c r="K144" s="66"/>
      <c r="L144" s="66"/>
      <c r="M144" s="66"/>
      <c r="N144" s="66"/>
    </row>
    <row r="145" spans="1:14" s="8" customFormat="1" ht="15" customHeight="1" x14ac:dyDescent="0.25">
      <c r="A145" s="97"/>
      <c r="B145" s="87"/>
      <c r="C145" s="90"/>
      <c r="D145" s="30" t="s">
        <v>51</v>
      </c>
      <c r="E145" s="70">
        <v>4.0000000000000001E-3</v>
      </c>
      <c r="F145" s="70">
        <v>4.0000000000000001E-3</v>
      </c>
      <c r="G145" s="18">
        <v>20</v>
      </c>
      <c r="H145" s="18">
        <f t="shared" si="22"/>
        <v>0.08</v>
      </c>
      <c r="I145" s="66"/>
      <c r="J145" s="66"/>
      <c r="K145" s="66"/>
      <c r="L145" s="66"/>
      <c r="M145" s="66"/>
      <c r="N145" s="66"/>
    </row>
    <row r="146" spans="1:14" s="8" customFormat="1" ht="15" customHeight="1" x14ac:dyDescent="0.25">
      <c r="A146" s="97"/>
      <c r="B146" s="87"/>
      <c r="C146" s="90"/>
      <c r="D146" s="30" t="s">
        <v>25</v>
      </c>
      <c r="E146" s="70">
        <v>5.0000000000000001E-3</v>
      </c>
      <c r="F146" s="70">
        <v>5.0000000000000001E-3</v>
      </c>
      <c r="G146" s="18">
        <v>135</v>
      </c>
      <c r="H146" s="18">
        <f t="shared" si="22"/>
        <v>0.67500000000000004</v>
      </c>
      <c r="I146" s="66"/>
      <c r="J146" s="66"/>
      <c r="K146" s="66"/>
      <c r="L146" s="66"/>
      <c r="M146" s="66"/>
      <c r="N146" s="66"/>
    </row>
    <row r="147" spans="1:14" s="8" customFormat="1" ht="15" customHeight="1" x14ac:dyDescent="0.25">
      <c r="A147" s="97"/>
      <c r="B147" s="87"/>
      <c r="C147" s="90"/>
      <c r="D147" s="30" t="s">
        <v>53</v>
      </c>
      <c r="E147" s="70">
        <v>5.0000000000000001E-3</v>
      </c>
      <c r="F147" s="70">
        <v>5.0000000000000001E-3</v>
      </c>
      <c r="G147" s="18">
        <v>200</v>
      </c>
      <c r="H147" s="18">
        <f t="shared" si="22"/>
        <v>1</v>
      </c>
      <c r="I147" s="66"/>
      <c r="J147" s="66"/>
      <c r="K147" s="66"/>
      <c r="L147" s="66"/>
      <c r="M147" s="66"/>
      <c r="N147" s="66"/>
    </row>
    <row r="148" spans="1:14" s="8" customFormat="1" ht="15" customHeight="1" x14ac:dyDescent="0.25">
      <c r="A148" s="97"/>
      <c r="B148" s="87"/>
      <c r="C148" s="90"/>
      <c r="D148" s="30"/>
      <c r="E148" s="66"/>
      <c r="F148" s="66"/>
      <c r="G148" s="18"/>
      <c r="H148" s="18"/>
      <c r="I148" s="35"/>
      <c r="J148" s="35"/>
      <c r="K148" s="66"/>
      <c r="L148" s="66"/>
      <c r="M148" s="66"/>
      <c r="N148" s="66"/>
    </row>
    <row r="149" spans="1:14" s="8" customFormat="1" ht="15" customHeight="1" x14ac:dyDescent="0.25">
      <c r="A149" s="97">
        <v>2</v>
      </c>
      <c r="B149" s="97" t="s">
        <v>109</v>
      </c>
      <c r="C149" s="97" t="s">
        <v>110</v>
      </c>
      <c r="D149" s="30" t="s">
        <v>85</v>
      </c>
      <c r="E149" s="35">
        <v>0.05</v>
      </c>
      <c r="F149" s="35">
        <v>0.05</v>
      </c>
      <c r="G149" s="18">
        <v>45</v>
      </c>
      <c r="H149" s="18">
        <f t="shared" si="21"/>
        <v>2.25</v>
      </c>
      <c r="I149" s="66">
        <v>5.6</v>
      </c>
      <c r="J149" s="66">
        <v>4.2</v>
      </c>
      <c r="K149" s="66">
        <v>36</v>
      </c>
      <c r="L149" s="66">
        <v>204.3</v>
      </c>
      <c r="M149" s="66">
        <v>205</v>
      </c>
      <c r="N149" s="66" t="s">
        <v>111</v>
      </c>
    </row>
    <row r="150" spans="1:14" s="8" customFormat="1" ht="15" customHeight="1" x14ac:dyDescent="0.25">
      <c r="A150" s="97"/>
      <c r="B150" s="97"/>
      <c r="C150" s="97"/>
      <c r="D150" s="30" t="s">
        <v>52</v>
      </c>
      <c r="E150" s="35">
        <v>5.0000000000000001E-3</v>
      </c>
      <c r="F150" s="35">
        <v>5.0000000000000001E-3</v>
      </c>
      <c r="G150" s="18">
        <v>595</v>
      </c>
      <c r="H150" s="18">
        <f t="shared" ref="H150" si="23">G150*E150</f>
        <v>2.9750000000000001</v>
      </c>
      <c r="I150" s="69"/>
      <c r="J150" s="69"/>
      <c r="K150" s="69"/>
      <c r="L150" s="69"/>
      <c r="M150" s="69"/>
      <c r="N150" s="69"/>
    </row>
    <row r="151" spans="1:14" s="8" customFormat="1" ht="15" customHeight="1" x14ac:dyDescent="0.25">
      <c r="A151" s="97"/>
      <c r="B151" s="97"/>
      <c r="C151" s="97"/>
      <c r="D151" s="30" t="s">
        <v>51</v>
      </c>
      <c r="E151" s="35">
        <v>2E-3</v>
      </c>
      <c r="F151" s="35">
        <v>2E-3</v>
      </c>
      <c r="G151" s="18">
        <v>20</v>
      </c>
      <c r="H151" s="18">
        <f t="shared" si="21"/>
        <v>0.04</v>
      </c>
      <c r="I151" s="35"/>
      <c r="J151" s="66"/>
      <c r="K151" s="66"/>
      <c r="L151" s="66"/>
      <c r="M151" s="66"/>
      <c r="N151" s="66"/>
    </row>
    <row r="152" spans="1:14" s="8" customFormat="1" ht="22.5" customHeight="1" x14ac:dyDescent="0.25">
      <c r="A152" s="97">
        <v>3</v>
      </c>
      <c r="B152" s="97" t="s">
        <v>129</v>
      </c>
      <c r="C152" s="97">
        <v>60</v>
      </c>
      <c r="D152" s="17" t="s">
        <v>132</v>
      </c>
      <c r="E152" s="35">
        <v>0.06</v>
      </c>
      <c r="F152" s="18">
        <v>5.5E-2</v>
      </c>
      <c r="G152" s="18">
        <v>50</v>
      </c>
      <c r="H152" s="18">
        <f t="shared" ref="H152" si="24">E152*G152</f>
        <v>3</v>
      </c>
      <c r="I152" s="18">
        <v>0.79</v>
      </c>
      <c r="J152" s="18">
        <v>15.11</v>
      </c>
      <c r="K152" s="18">
        <v>2.58</v>
      </c>
      <c r="L152" s="64">
        <f t="shared" ref="L152" si="25">(I152+K152)*4+(J152*9)</f>
        <v>149.47</v>
      </c>
      <c r="M152" s="20">
        <v>100505</v>
      </c>
      <c r="N152" s="64" t="s">
        <v>18</v>
      </c>
    </row>
    <row r="153" spans="1:14" s="8" customFormat="1" ht="22.5" customHeight="1" x14ac:dyDescent="0.25">
      <c r="A153" s="97"/>
      <c r="B153" s="97"/>
      <c r="C153" s="97"/>
      <c r="D153" s="17"/>
      <c r="E153" s="35"/>
      <c r="F153" s="18"/>
      <c r="G153" s="18"/>
      <c r="H153" s="18"/>
      <c r="I153" s="18"/>
      <c r="J153" s="18"/>
      <c r="K153" s="18"/>
      <c r="L153" s="64"/>
      <c r="M153" s="18"/>
      <c r="N153" s="64"/>
    </row>
    <row r="154" spans="1:14" ht="15.75" x14ac:dyDescent="0.25">
      <c r="A154" s="64">
        <v>4</v>
      </c>
      <c r="B154" s="64" t="s">
        <v>103</v>
      </c>
      <c r="C154" s="64">
        <v>60</v>
      </c>
      <c r="D154" s="11" t="s">
        <v>30</v>
      </c>
      <c r="E154" s="64">
        <v>0.06</v>
      </c>
      <c r="F154" s="64">
        <v>0.06</v>
      </c>
      <c r="G154" s="12">
        <v>44</v>
      </c>
      <c r="H154" s="12">
        <f t="shared" ref="H154:H159" si="26">G154*E154</f>
        <v>2.6399999999999997</v>
      </c>
      <c r="I154" s="64">
        <v>4.8</v>
      </c>
      <c r="J154" s="64">
        <v>1.8</v>
      </c>
      <c r="K154" s="64">
        <v>30</v>
      </c>
      <c r="L154" s="64">
        <f>(I154+K154)*4+(J154*9)</f>
        <v>155.39999999999998</v>
      </c>
      <c r="M154" s="64">
        <v>200102</v>
      </c>
      <c r="N154" s="64" t="s">
        <v>18</v>
      </c>
    </row>
    <row r="155" spans="1:14" ht="15.75" x14ac:dyDescent="0.25">
      <c r="A155" s="90">
        <v>5</v>
      </c>
      <c r="B155" s="90" t="s">
        <v>65</v>
      </c>
      <c r="C155" s="90">
        <v>200</v>
      </c>
      <c r="D155" s="11" t="s">
        <v>66</v>
      </c>
      <c r="E155" s="86">
        <v>4.0000000000000001E-3</v>
      </c>
      <c r="F155" s="86">
        <v>4.0000000000000001E-3</v>
      </c>
      <c r="G155" s="12">
        <v>800</v>
      </c>
      <c r="H155" s="12">
        <f t="shared" si="26"/>
        <v>3.2</v>
      </c>
      <c r="I155" s="86">
        <v>2.76</v>
      </c>
      <c r="J155" s="86">
        <v>1.61</v>
      </c>
      <c r="K155" s="86">
        <v>10.97</v>
      </c>
      <c r="L155" s="86">
        <f>(I155+K155)*4+(J155*9)</f>
        <v>69.41</v>
      </c>
      <c r="M155" s="86">
        <v>160101</v>
      </c>
      <c r="N155" s="86" t="s">
        <v>18</v>
      </c>
    </row>
    <row r="156" spans="1:14" ht="15.75" x14ac:dyDescent="0.25">
      <c r="A156" s="90"/>
      <c r="B156" s="90"/>
      <c r="C156" s="90"/>
      <c r="D156" s="11" t="s">
        <v>48</v>
      </c>
      <c r="E156" s="86">
        <v>0.05</v>
      </c>
      <c r="F156" s="86">
        <v>0.05</v>
      </c>
      <c r="G156" s="12">
        <v>0</v>
      </c>
      <c r="H156" s="12">
        <f t="shared" si="26"/>
        <v>0</v>
      </c>
      <c r="I156" s="86"/>
      <c r="J156" s="86"/>
      <c r="K156" s="86"/>
      <c r="L156" s="86"/>
      <c r="M156" s="86"/>
      <c r="N156" s="86"/>
    </row>
    <row r="157" spans="1:14" ht="15" customHeight="1" x14ac:dyDescent="0.25">
      <c r="A157" s="90"/>
      <c r="B157" s="90"/>
      <c r="C157" s="90"/>
      <c r="D157" s="11" t="s">
        <v>41</v>
      </c>
      <c r="E157" s="86">
        <v>0.02</v>
      </c>
      <c r="F157" s="86">
        <v>0.02</v>
      </c>
      <c r="G157" s="12">
        <v>73</v>
      </c>
      <c r="H157" s="12">
        <f t="shared" si="26"/>
        <v>1.46</v>
      </c>
      <c r="I157" s="86"/>
      <c r="J157" s="86"/>
      <c r="K157" s="86"/>
      <c r="L157" s="86"/>
      <c r="M157" s="86"/>
      <c r="N157" s="86"/>
    </row>
    <row r="158" spans="1:14" ht="15.75" x14ac:dyDescent="0.25">
      <c r="A158" s="90"/>
      <c r="B158" s="90"/>
      <c r="C158" s="90"/>
      <c r="D158" s="11" t="s">
        <v>20</v>
      </c>
      <c r="E158" s="16">
        <v>0.1</v>
      </c>
      <c r="F158" s="16">
        <v>0.1</v>
      </c>
      <c r="G158" s="12">
        <v>65</v>
      </c>
      <c r="H158" s="12">
        <f t="shared" si="26"/>
        <v>6.5</v>
      </c>
      <c r="I158" s="12"/>
      <c r="J158" s="86"/>
      <c r="K158" s="86"/>
      <c r="L158" s="86"/>
      <c r="M158" s="86"/>
      <c r="N158" s="86"/>
    </row>
    <row r="159" spans="1:14" s="8" customFormat="1" ht="15.75" x14ac:dyDescent="0.25">
      <c r="A159" s="66">
        <v>6</v>
      </c>
      <c r="B159" s="66" t="s">
        <v>80</v>
      </c>
      <c r="C159" s="66">
        <v>15</v>
      </c>
      <c r="D159" s="30" t="s">
        <v>80</v>
      </c>
      <c r="E159" s="66">
        <v>1</v>
      </c>
      <c r="F159" s="66">
        <v>1</v>
      </c>
      <c r="G159" s="18">
        <v>15</v>
      </c>
      <c r="H159" s="18">
        <f t="shared" si="26"/>
        <v>15</v>
      </c>
      <c r="I159" s="51"/>
      <c r="J159" s="51"/>
      <c r="K159" s="51"/>
      <c r="L159" s="66"/>
      <c r="M159" s="51"/>
      <c r="N159" s="51"/>
    </row>
    <row r="160" spans="1:14" ht="14.25" customHeight="1" x14ac:dyDescent="0.25">
      <c r="A160" s="88" t="s">
        <v>27</v>
      </c>
      <c r="B160" s="88"/>
      <c r="C160" s="88"/>
      <c r="D160" s="88"/>
      <c r="E160" s="88"/>
      <c r="F160" s="88"/>
      <c r="G160" s="88"/>
      <c r="H160" s="24">
        <f>SUM(H140:H159)</f>
        <v>82.169999999999987</v>
      </c>
      <c r="I160" s="24">
        <f>SUM(I140:I159)</f>
        <v>22.79</v>
      </c>
      <c r="J160" s="24">
        <f>SUM(J140:J159)</f>
        <v>31.759999999999998</v>
      </c>
      <c r="K160" s="24">
        <f>SUM(K140:K159)</f>
        <v>88.9</v>
      </c>
      <c r="L160" s="24">
        <f>SUM(L140:L159)</f>
        <v>732.69999999999993</v>
      </c>
      <c r="M160" s="36"/>
      <c r="N160" s="27"/>
    </row>
    <row r="161" spans="1:14" ht="15.75" x14ac:dyDescent="0.25">
      <c r="A161" s="26"/>
      <c r="B161" s="36" t="s">
        <v>75</v>
      </c>
      <c r="C161" s="27"/>
      <c r="D161" s="27"/>
      <c r="E161" s="26"/>
      <c r="F161" s="26"/>
      <c r="G161" s="26"/>
      <c r="H161" s="40">
        <f>H29+H58+H99+H131+H160</f>
        <v>345.19100000000003</v>
      </c>
      <c r="I161" s="40">
        <f>I29+I58+I99+I131+I160</f>
        <v>113.95999999999998</v>
      </c>
      <c r="J161" s="40">
        <f>J29+J58+J99+J131+J160</f>
        <v>156.32</v>
      </c>
      <c r="K161" s="40">
        <f>K29+K58+K99+K131+K160</f>
        <v>458.35</v>
      </c>
      <c r="L161" s="24">
        <f>SUM(L141:L160)</f>
        <v>1311.2799999999997</v>
      </c>
      <c r="M161" s="26"/>
      <c r="N161" s="26"/>
    </row>
    <row r="162" spans="1:14" ht="15.75" x14ac:dyDescent="0.25">
      <c r="A162" s="26"/>
      <c r="B162" s="36" t="s">
        <v>76</v>
      </c>
      <c r="C162" s="27"/>
      <c r="D162" s="27"/>
      <c r="E162" s="26"/>
      <c r="F162" s="26"/>
      <c r="G162" s="26"/>
      <c r="H162" s="40">
        <f>H161/5</f>
        <v>69.038200000000003</v>
      </c>
      <c r="I162" s="40">
        <f t="shared" ref="I162:L162" si="27">I161/5</f>
        <v>22.791999999999994</v>
      </c>
      <c r="J162" s="40">
        <f t="shared" si="27"/>
        <v>31.263999999999999</v>
      </c>
      <c r="K162" s="40">
        <f t="shared" si="27"/>
        <v>91.67</v>
      </c>
      <c r="L162" s="40">
        <f t="shared" si="27"/>
        <v>262.25599999999997</v>
      </c>
      <c r="M162" s="26"/>
      <c r="N162" s="26"/>
    </row>
  </sheetData>
  <mergeCells count="65">
    <mergeCell ref="A160:G160"/>
    <mergeCell ref="A152:A153"/>
    <mergeCell ref="B152:B153"/>
    <mergeCell ref="C152:C153"/>
    <mergeCell ref="A155:A158"/>
    <mergeCell ref="B155:B158"/>
    <mergeCell ref="C155:C158"/>
    <mergeCell ref="A149:A151"/>
    <mergeCell ref="B149:B151"/>
    <mergeCell ref="C149:C151"/>
    <mergeCell ref="A123:A124"/>
    <mergeCell ref="B123:B124"/>
    <mergeCell ref="C123:C124"/>
    <mergeCell ref="A126:A129"/>
    <mergeCell ref="B126:B129"/>
    <mergeCell ref="C126:C129"/>
    <mergeCell ref="A131:G131"/>
    <mergeCell ref="A137:N137"/>
    <mergeCell ref="A140:A148"/>
    <mergeCell ref="B140:B148"/>
    <mergeCell ref="C140:C148"/>
    <mergeCell ref="A119:A122"/>
    <mergeCell ref="B119:B122"/>
    <mergeCell ref="C119:C122"/>
    <mergeCell ref="A89:A92"/>
    <mergeCell ref="B89:B92"/>
    <mergeCell ref="C89:C92"/>
    <mergeCell ref="A95:A97"/>
    <mergeCell ref="B95:B97"/>
    <mergeCell ref="C95:C97"/>
    <mergeCell ref="A99:G99"/>
    <mergeCell ref="A106:N106"/>
    <mergeCell ref="A109:A118"/>
    <mergeCell ref="B109:B118"/>
    <mergeCell ref="C109:C118"/>
    <mergeCell ref="A74:A88"/>
    <mergeCell ref="B74:B88"/>
    <mergeCell ref="C74:C88"/>
    <mergeCell ref="A29:G29"/>
    <mergeCell ref="A38:N38"/>
    <mergeCell ref="A41:A49"/>
    <mergeCell ref="B41:B49"/>
    <mergeCell ref="C41:C49"/>
    <mergeCell ref="A50:A51"/>
    <mergeCell ref="B50:B51"/>
    <mergeCell ref="C50:C51"/>
    <mergeCell ref="A53:A56"/>
    <mergeCell ref="B53:B56"/>
    <mergeCell ref="C53:C56"/>
    <mergeCell ref="A58:G58"/>
    <mergeCell ref="A71:N71"/>
    <mergeCell ref="A22:A23"/>
    <mergeCell ref="B22:B23"/>
    <mergeCell ref="C22:C23"/>
    <mergeCell ref="A24:A26"/>
    <mergeCell ref="B24:B26"/>
    <mergeCell ref="C24:C26"/>
    <mergeCell ref="A16:A21"/>
    <mergeCell ref="B16:B21"/>
    <mergeCell ref="C16:C21"/>
    <mergeCell ref="A3:N3"/>
    <mergeCell ref="A4:N4"/>
    <mergeCell ref="A7:A15"/>
    <mergeCell ref="B7:B15"/>
    <mergeCell ref="C7:C15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2"/>
  <sheetViews>
    <sheetView zoomScale="90" zoomScaleNormal="90" workbookViewId="0">
      <selection activeCell="E180" sqref="E180"/>
    </sheetView>
  </sheetViews>
  <sheetFormatPr defaultRowHeight="15" x14ac:dyDescent="0.25"/>
  <cols>
    <col min="1" max="1" width="4.85546875" style="1" customWidth="1"/>
    <col min="2" max="2" width="18.7109375" style="1" customWidth="1"/>
    <col min="3" max="3" width="9.140625" style="1"/>
    <col min="4" max="4" width="14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10.28515625" style="2" customWidth="1"/>
    <col min="9" max="9" width="7.7109375" style="1" customWidth="1"/>
    <col min="10" max="10" width="7.42578125" style="1" customWidth="1"/>
    <col min="11" max="11" width="8.28515625" style="1" customWidth="1"/>
    <col min="12" max="12" width="9.140625" style="1"/>
    <col min="13" max="13" width="8" style="1" customWidth="1"/>
    <col min="14" max="14" width="14.28515625" style="1" customWidth="1"/>
  </cols>
  <sheetData>
    <row r="3" spans="1:15" ht="15.75" customHeight="1" x14ac:dyDescent="0.25">
      <c r="A3" s="88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ht="47.25" x14ac:dyDescent="0.25">
      <c r="A4" s="71" t="s">
        <v>0</v>
      </c>
      <c r="B4" s="71"/>
      <c r="C4" s="71" t="s">
        <v>1</v>
      </c>
      <c r="D4" s="71" t="s">
        <v>2</v>
      </c>
      <c r="E4" s="71" t="s">
        <v>3</v>
      </c>
      <c r="F4" s="71" t="s">
        <v>4</v>
      </c>
      <c r="G4" s="12" t="s">
        <v>5</v>
      </c>
      <c r="H4" s="12" t="s">
        <v>6</v>
      </c>
      <c r="I4" s="71" t="s">
        <v>7</v>
      </c>
      <c r="J4" s="71" t="s">
        <v>8</v>
      </c>
      <c r="K4" s="71" t="s">
        <v>9</v>
      </c>
      <c r="L4" s="71" t="s">
        <v>10</v>
      </c>
      <c r="M4" s="71" t="s">
        <v>40</v>
      </c>
      <c r="N4" s="71" t="s">
        <v>12</v>
      </c>
    </row>
    <row r="5" spans="1:15" ht="15.75" x14ac:dyDescent="0.25">
      <c r="A5" s="71"/>
      <c r="B5" s="71" t="s">
        <v>13</v>
      </c>
      <c r="C5" s="71" t="s">
        <v>14</v>
      </c>
      <c r="D5" s="11"/>
      <c r="E5" s="71" t="s">
        <v>14</v>
      </c>
      <c r="F5" s="71" t="s">
        <v>14</v>
      </c>
      <c r="G5" s="12" t="s">
        <v>15</v>
      </c>
      <c r="H5" s="12" t="s">
        <v>16</v>
      </c>
      <c r="I5" s="71" t="s">
        <v>14</v>
      </c>
      <c r="J5" s="71" t="s">
        <v>14</v>
      </c>
      <c r="K5" s="71" t="s">
        <v>14</v>
      </c>
      <c r="L5" s="71" t="s">
        <v>14</v>
      </c>
      <c r="M5" s="71"/>
      <c r="N5" s="71"/>
    </row>
    <row r="6" spans="1:15" ht="15" customHeight="1" x14ac:dyDescent="0.25">
      <c r="A6" s="90">
        <v>1</v>
      </c>
      <c r="B6" s="87" t="s">
        <v>63</v>
      </c>
      <c r="C6" s="90">
        <v>240</v>
      </c>
      <c r="D6" s="11" t="s">
        <v>17</v>
      </c>
      <c r="E6" s="71">
        <v>0.11</v>
      </c>
      <c r="F6" s="71">
        <v>7.4999999999999997E-2</v>
      </c>
      <c r="G6" s="12">
        <v>450</v>
      </c>
      <c r="H6" s="12">
        <f t="shared" ref="H6:H13" si="0">G6*E6</f>
        <v>49.5</v>
      </c>
      <c r="I6" s="71">
        <v>27.25</v>
      </c>
      <c r="J6" s="71">
        <v>29.3</v>
      </c>
      <c r="K6" s="71">
        <v>49.23</v>
      </c>
      <c r="L6" s="71">
        <f>(I6+K6)*4+(J6*9)</f>
        <v>569.61999999999989</v>
      </c>
      <c r="M6" s="71">
        <v>120550</v>
      </c>
      <c r="N6" s="71" t="s">
        <v>18</v>
      </c>
    </row>
    <row r="7" spans="1:15" ht="15" customHeight="1" x14ac:dyDescent="0.25">
      <c r="A7" s="90"/>
      <c r="B7" s="87"/>
      <c r="C7" s="90"/>
      <c r="D7" s="11" t="s">
        <v>21</v>
      </c>
      <c r="E7" s="71">
        <v>1.4E-2</v>
      </c>
      <c r="F7" s="71">
        <v>1.2E-2</v>
      </c>
      <c r="G7" s="12">
        <v>35</v>
      </c>
      <c r="H7" s="12">
        <f t="shared" si="0"/>
        <v>0.49</v>
      </c>
      <c r="I7" s="71"/>
      <c r="J7" s="71"/>
      <c r="K7" s="71"/>
      <c r="L7" s="71"/>
      <c r="M7" s="71"/>
      <c r="N7" s="71"/>
    </row>
    <row r="8" spans="1:15" ht="15.75" x14ac:dyDescent="0.25">
      <c r="A8" s="90"/>
      <c r="B8" s="87"/>
      <c r="C8" s="90"/>
      <c r="D8" s="11" t="s">
        <v>46</v>
      </c>
      <c r="E8" s="71">
        <v>0.01</v>
      </c>
      <c r="F8" s="71">
        <v>8.0000000000000002E-3</v>
      </c>
      <c r="G8" s="12">
        <v>40</v>
      </c>
      <c r="H8" s="12">
        <f t="shared" si="0"/>
        <v>0.4</v>
      </c>
      <c r="I8" s="71"/>
      <c r="J8" s="71"/>
      <c r="K8" s="71"/>
      <c r="L8" s="71"/>
      <c r="M8" s="71"/>
      <c r="N8" s="71"/>
    </row>
    <row r="9" spans="1:15" ht="15.75" x14ac:dyDescent="0.25">
      <c r="A9" s="90"/>
      <c r="B9" s="87"/>
      <c r="C9" s="90"/>
      <c r="D9" s="11" t="s">
        <v>26</v>
      </c>
      <c r="E9" s="71">
        <v>2E-3</v>
      </c>
      <c r="F9" s="71">
        <v>2E-3</v>
      </c>
      <c r="G9" s="12">
        <v>150</v>
      </c>
      <c r="H9" s="12">
        <f t="shared" si="0"/>
        <v>0.3</v>
      </c>
      <c r="I9" s="71"/>
      <c r="J9" s="71"/>
      <c r="K9" s="71"/>
      <c r="L9" s="71"/>
      <c r="M9" s="71"/>
      <c r="N9" s="71"/>
    </row>
    <row r="10" spans="1:15" ht="31.5" x14ac:dyDescent="0.25">
      <c r="A10" s="90"/>
      <c r="B10" s="87"/>
      <c r="C10" s="90"/>
      <c r="D10" s="11" t="s">
        <v>60</v>
      </c>
      <c r="E10" s="71">
        <v>7.0000000000000007E-2</v>
      </c>
      <c r="F10" s="71">
        <v>7.0000000000000007E-2</v>
      </c>
      <c r="G10" s="12">
        <v>80</v>
      </c>
      <c r="H10" s="12">
        <f t="shared" si="0"/>
        <v>5.6000000000000005</v>
      </c>
      <c r="I10" s="71"/>
      <c r="J10" s="71"/>
      <c r="K10" s="71"/>
      <c r="L10" s="71"/>
      <c r="M10" s="71"/>
      <c r="N10" s="71"/>
    </row>
    <row r="11" spans="1:15" ht="15.75" x14ac:dyDescent="0.25">
      <c r="A11" s="90"/>
      <c r="B11" s="87"/>
      <c r="C11" s="90"/>
      <c r="D11" s="11" t="s">
        <v>24</v>
      </c>
      <c r="E11" s="71">
        <v>0.11</v>
      </c>
      <c r="F11" s="71">
        <v>0.11</v>
      </c>
      <c r="G11" s="12">
        <v>0</v>
      </c>
      <c r="H11" s="12">
        <f t="shared" si="0"/>
        <v>0</v>
      </c>
      <c r="I11" s="71"/>
      <c r="J11" s="71"/>
      <c r="K11" s="71"/>
      <c r="L11" s="71"/>
      <c r="M11" s="71"/>
      <c r="N11" s="71"/>
      <c r="O11" s="7"/>
    </row>
    <row r="12" spans="1:15" s="8" customFormat="1" ht="22.5" customHeight="1" x14ac:dyDescent="0.25">
      <c r="A12" s="90"/>
      <c r="B12" s="87"/>
      <c r="C12" s="90"/>
      <c r="D12" s="11" t="s">
        <v>58</v>
      </c>
      <c r="E12" s="71">
        <v>2E-3</v>
      </c>
      <c r="F12" s="71">
        <v>2E-3</v>
      </c>
      <c r="G12" s="12">
        <v>20</v>
      </c>
      <c r="H12" s="12">
        <f t="shared" si="0"/>
        <v>0.04</v>
      </c>
      <c r="I12" s="71"/>
      <c r="J12" s="71"/>
      <c r="K12" s="71"/>
      <c r="L12" s="71"/>
      <c r="M12" s="71"/>
      <c r="N12" s="71"/>
    </row>
    <row r="13" spans="1:15" s="8" customFormat="1" ht="22.5" customHeight="1" x14ac:dyDescent="0.25">
      <c r="A13" s="90"/>
      <c r="B13" s="87"/>
      <c r="C13" s="90"/>
      <c r="D13" s="30" t="s">
        <v>56</v>
      </c>
      <c r="E13" s="73">
        <v>0.01</v>
      </c>
      <c r="F13" s="73">
        <v>0.01</v>
      </c>
      <c r="G13" s="18">
        <v>135</v>
      </c>
      <c r="H13" s="18">
        <f t="shared" si="0"/>
        <v>1.35</v>
      </c>
      <c r="I13" s="35"/>
      <c r="J13" s="35"/>
      <c r="K13" s="73"/>
      <c r="L13" s="73"/>
      <c r="M13" s="73"/>
      <c r="N13" s="73"/>
    </row>
    <row r="14" spans="1:15" ht="15" customHeight="1" x14ac:dyDescent="0.25">
      <c r="A14" s="97">
        <v>2</v>
      </c>
      <c r="B14" s="97" t="s">
        <v>129</v>
      </c>
      <c r="C14" s="97">
        <v>60</v>
      </c>
      <c r="D14" s="17" t="s">
        <v>72</v>
      </c>
      <c r="E14" s="35">
        <v>0.06</v>
      </c>
      <c r="F14" s="18">
        <v>5.5E-2</v>
      </c>
      <c r="G14" s="18">
        <v>50</v>
      </c>
      <c r="H14" s="18">
        <f>E14*G14</f>
        <v>3</v>
      </c>
      <c r="I14" s="18">
        <v>0.79</v>
      </c>
      <c r="J14" s="18">
        <v>15.11</v>
      </c>
      <c r="K14" s="18">
        <v>2.58</v>
      </c>
      <c r="L14" s="71">
        <f>(I14+K14)*4+(J14*9)</f>
        <v>149.47</v>
      </c>
      <c r="M14" s="20">
        <v>100505</v>
      </c>
      <c r="N14" s="71" t="s">
        <v>18</v>
      </c>
    </row>
    <row r="15" spans="1:15" ht="15" customHeight="1" x14ac:dyDescent="0.25">
      <c r="A15" s="97"/>
      <c r="B15" s="97"/>
      <c r="C15" s="97"/>
      <c r="D15" s="17"/>
      <c r="E15" s="35"/>
      <c r="F15" s="18"/>
      <c r="G15" s="18"/>
      <c r="H15" s="18"/>
      <c r="I15" s="18"/>
      <c r="J15" s="18"/>
      <c r="K15" s="18"/>
      <c r="L15" s="71"/>
      <c r="M15" s="18"/>
      <c r="N15" s="71"/>
    </row>
    <row r="16" spans="1:15" ht="15" customHeight="1" x14ac:dyDescent="0.25">
      <c r="A16" s="73">
        <v>3</v>
      </c>
      <c r="B16" s="71" t="s">
        <v>103</v>
      </c>
      <c r="C16" s="71">
        <v>60</v>
      </c>
      <c r="D16" s="11" t="s">
        <v>30</v>
      </c>
      <c r="E16" s="71">
        <v>0.06</v>
      </c>
      <c r="F16" s="71">
        <v>0.06</v>
      </c>
      <c r="G16" s="12">
        <v>44</v>
      </c>
      <c r="H16" s="12">
        <f t="shared" ref="H16:H19" si="1">G16*E16</f>
        <v>2.6399999999999997</v>
      </c>
      <c r="I16" s="71">
        <v>4.8</v>
      </c>
      <c r="J16" s="71">
        <v>1.8</v>
      </c>
      <c r="K16" s="71">
        <v>30</v>
      </c>
      <c r="L16" s="71">
        <f>(I16+K16)*4+(J16*9)</f>
        <v>155.39999999999998</v>
      </c>
      <c r="M16" s="71">
        <v>200102</v>
      </c>
      <c r="N16" s="71" t="s">
        <v>18</v>
      </c>
    </row>
    <row r="17" spans="1:14" ht="15" customHeight="1" x14ac:dyDescent="0.25">
      <c r="A17" s="90">
        <v>4</v>
      </c>
      <c r="B17" s="90" t="s">
        <v>50</v>
      </c>
      <c r="C17" s="90">
        <v>200</v>
      </c>
      <c r="D17" s="11"/>
      <c r="E17" s="71"/>
      <c r="F17" s="71"/>
      <c r="G17" s="12"/>
      <c r="H17" s="12">
        <f t="shared" si="1"/>
        <v>0</v>
      </c>
      <c r="I17" s="71"/>
      <c r="J17" s="71"/>
      <c r="K17" s="71"/>
      <c r="L17" s="22"/>
      <c r="M17" s="71">
        <v>160209</v>
      </c>
      <c r="N17" s="71" t="s">
        <v>18</v>
      </c>
    </row>
    <row r="18" spans="1:14" ht="15" customHeight="1" x14ac:dyDescent="0.25">
      <c r="A18" s="90"/>
      <c r="B18" s="91"/>
      <c r="C18" s="91"/>
      <c r="D18" s="11" t="s">
        <v>49</v>
      </c>
      <c r="E18" s="71">
        <v>1E-3</v>
      </c>
      <c r="F18" s="71">
        <v>1E-3</v>
      </c>
      <c r="G18" s="12">
        <v>700</v>
      </c>
      <c r="H18" s="12">
        <f t="shared" si="1"/>
        <v>0.70000000000000007</v>
      </c>
      <c r="I18" s="71"/>
      <c r="J18" s="71"/>
      <c r="K18" s="71"/>
      <c r="L18" s="71"/>
      <c r="M18" s="71"/>
      <c r="N18" s="71"/>
    </row>
    <row r="19" spans="1:14" ht="15.75" customHeight="1" x14ac:dyDescent="0.25">
      <c r="A19" s="90"/>
      <c r="B19" s="91"/>
      <c r="C19" s="91"/>
      <c r="D19" s="11" t="s">
        <v>41</v>
      </c>
      <c r="E19" s="71">
        <v>1.4999999999999999E-2</v>
      </c>
      <c r="F19" s="71">
        <v>1.4999999999999999E-2</v>
      </c>
      <c r="G19" s="12">
        <v>73</v>
      </c>
      <c r="H19" s="12">
        <f t="shared" si="1"/>
        <v>1.095</v>
      </c>
      <c r="I19" s="12"/>
      <c r="J19" s="71"/>
      <c r="K19" s="71"/>
      <c r="L19" s="71"/>
      <c r="M19" s="71"/>
      <c r="N19" s="71"/>
    </row>
    <row r="20" spans="1:14" ht="15.75" x14ac:dyDescent="0.25">
      <c r="A20" s="90"/>
      <c r="B20" s="91"/>
      <c r="C20" s="91"/>
      <c r="D20" s="11"/>
      <c r="E20" s="71"/>
      <c r="F20" s="71"/>
      <c r="G20" s="12"/>
      <c r="H20" s="12"/>
      <c r="I20" s="71"/>
      <c r="J20" s="71"/>
      <c r="K20" s="71"/>
      <c r="L20" s="71"/>
      <c r="M20" s="71"/>
      <c r="N20" s="71"/>
    </row>
    <row r="21" spans="1:14" ht="15.75" x14ac:dyDescent="0.25">
      <c r="A21" s="54">
        <v>5</v>
      </c>
      <c r="B21" s="73"/>
      <c r="C21" s="73"/>
      <c r="D21" s="30"/>
      <c r="E21" s="73"/>
      <c r="F21" s="73"/>
      <c r="G21" s="18"/>
      <c r="H21" s="18"/>
      <c r="I21" s="51"/>
      <c r="J21" s="51"/>
      <c r="K21" s="51"/>
      <c r="L21" s="73"/>
      <c r="M21" s="51"/>
      <c r="N21" s="51"/>
    </row>
    <row r="22" spans="1:14" ht="15.75" x14ac:dyDescent="0.25">
      <c r="A22" s="88" t="s">
        <v>27</v>
      </c>
      <c r="B22" s="88"/>
      <c r="C22" s="88"/>
      <c r="D22" s="88"/>
      <c r="E22" s="88"/>
      <c r="F22" s="88"/>
      <c r="G22" s="88"/>
      <c r="H22" s="24">
        <f>SUM(H6:H21)</f>
        <v>65.114999999999995</v>
      </c>
      <c r="I22" s="24">
        <f>SUM(I6:I21)</f>
        <v>32.839999999999996</v>
      </c>
      <c r="J22" s="24">
        <f>SUM(J6:J21)</f>
        <v>46.209999999999994</v>
      </c>
      <c r="K22" s="24">
        <f>SUM(K6:K21)</f>
        <v>81.81</v>
      </c>
      <c r="L22" s="24">
        <f>SUM(L6:L21)</f>
        <v>874.4899999999999</v>
      </c>
      <c r="M22" s="71"/>
      <c r="N22" s="71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6"/>
      <c r="N23" s="6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6"/>
      <c r="N24" s="6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6"/>
      <c r="N25" s="6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6"/>
      <c r="N26" s="6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6"/>
      <c r="N27" s="6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6"/>
      <c r="N28" s="6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6"/>
      <c r="N29" s="6"/>
    </row>
    <row r="30" spans="1:14" x14ac:dyDescent="0.25">
      <c r="A30" s="4"/>
      <c r="B30" s="4"/>
      <c r="C30" s="4"/>
      <c r="D30" s="4"/>
      <c r="E30" s="4"/>
    </row>
    <row r="31" spans="1:14" x14ac:dyDescent="0.25">
      <c r="A31" s="4"/>
      <c r="B31" s="4"/>
      <c r="C31" s="4"/>
      <c r="D31" s="4"/>
      <c r="E31" s="4"/>
    </row>
    <row r="32" spans="1:14" x14ac:dyDescent="0.25">
      <c r="A32" s="4"/>
      <c r="B32" s="4"/>
      <c r="C32" s="4"/>
      <c r="D32" s="4"/>
      <c r="E32" s="4"/>
    </row>
    <row r="33" spans="1:14" x14ac:dyDescent="0.25">
      <c r="A33" s="4"/>
      <c r="B33" s="4"/>
      <c r="C33" s="4"/>
      <c r="D33" s="4"/>
      <c r="E33" s="4"/>
    </row>
    <row r="34" spans="1:14" x14ac:dyDescent="0.25">
      <c r="A34" s="4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6"/>
      <c r="N34" s="6"/>
    </row>
    <row r="35" spans="1:14" x14ac:dyDescent="0.25">
      <c r="A35" s="4"/>
      <c r="B35" s="4"/>
      <c r="C35" s="4"/>
      <c r="D35" s="4"/>
      <c r="E35" s="4"/>
      <c r="F35" s="4"/>
      <c r="G35" s="4"/>
      <c r="H35" s="5"/>
      <c r="I35" s="5"/>
      <c r="J35" s="5"/>
      <c r="K35" s="5"/>
      <c r="L35" s="5"/>
      <c r="M35" s="6"/>
      <c r="N35" s="6"/>
    </row>
    <row r="37" spans="1:14" ht="15.75" customHeight="1" x14ac:dyDescent="0.25">
      <c r="A37" s="88" t="s">
        <v>35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4" ht="47.25" x14ac:dyDescent="0.25">
      <c r="A38" s="71" t="s">
        <v>0</v>
      </c>
      <c r="B38" s="71"/>
      <c r="C38" s="71" t="s">
        <v>1</v>
      </c>
      <c r="D38" s="11" t="s">
        <v>2</v>
      </c>
      <c r="E38" s="71" t="s">
        <v>3</v>
      </c>
      <c r="F38" s="71" t="s">
        <v>4</v>
      </c>
      <c r="G38" s="12" t="s">
        <v>5</v>
      </c>
      <c r="H38" s="12" t="s">
        <v>6</v>
      </c>
      <c r="I38" s="71" t="s">
        <v>7</v>
      </c>
      <c r="J38" s="71" t="s">
        <v>8</v>
      </c>
      <c r="K38" s="71" t="s">
        <v>9</v>
      </c>
      <c r="L38" s="71" t="s">
        <v>10</v>
      </c>
      <c r="M38" s="71" t="s">
        <v>40</v>
      </c>
      <c r="N38" s="71" t="s">
        <v>12</v>
      </c>
    </row>
    <row r="39" spans="1:14" ht="15.75" x14ac:dyDescent="0.25">
      <c r="A39" s="71"/>
      <c r="B39" s="71" t="s">
        <v>13</v>
      </c>
      <c r="C39" s="71" t="s">
        <v>14</v>
      </c>
      <c r="D39" s="11"/>
      <c r="E39" s="71" t="s">
        <v>14</v>
      </c>
      <c r="F39" s="71" t="s">
        <v>14</v>
      </c>
      <c r="G39" s="12" t="s">
        <v>15</v>
      </c>
      <c r="H39" s="12" t="s">
        <v>16</v>
      </c>
      <c r="I39" s="71" t="s">
        <v>14</v>
      </c>
      <c r="J39" s="71" t="s">
        <v>14</v>
      </c>
      <c r="K39" s="71" t="s">
        <v>14</v>
      </c>
      <c r="L39" s="71" t="s">
        <v>14</v>
      </c>
      <c r="M39" s="71"/>
      <c r="N39" s="71"/>
    </row>
    <row r="40" spans="1:14" ht="15" customHeight="1" x14ac:dyDescent="0.25">
      <c r="A40" s="90">
        <v>1</v>
      </c>
      <c r="B40" s="87" t="s">
        <v>106</v>
      </c>
      <c r="C40" s="90" t="s">
        <v>147</v>
      </c>
      <c r="D40" s="11" t="s">
        <v>99</v>
      </c>
      <c r="E40" s="71">
        <v>0.1</v>
      </c>
      <c r="F40" s="71">
        <v>0.08</v>
      </c>
      <c r="G40" s="12">
        <v>450</v>
      </c>
      <c r="H40" s="12">
        <f>E40*G40</f>
        <v>45</v>
      </c>
      <c r="I40" s="26">
        <v>10.51</v>
      </c>
      <c r="J40" s="26">
        <v>10.43</v>
      </c>
      <c r="K40" s="26">
        <v>14.26</v>
      </c>
      <c r="L40" s="71">
        <f>(I40+K40)*4+(J40*9)</f>
        <v>192.95</v>
      </c>
      <c r="M40" s="71">
        <v>120539</v>
      </c>
      <c r="N40" s="71" t="s">
        <v>18</v>
      </c>
    </row>
    <row r="41" spans="1:14" ht="15" customHeight="1" x14ac:dyDescent="0.25">
      <c r="A41" s="90"/>
      <c r="B41" s="87"/>
      <c r="C41" s="90"/>
      <c r="D41" s="11" t="s">
        <v>126</v>
      </c>
      <c r="E41" s="71">
        <v>5.0000000000000001E-3</v>
      </c>
      <c r="F41" s="71">
        <v>5.0000000000000001E-3</v>
      </c>
      <c r="G41" s="12">
        <v>80</v>
      </c>
      <c r="H41" s="12">
        <f t="shared" ref="H41" si="2">E41*G41</f>
        <v>0.4</v>
      </c>
      <c r="I41" s="26"/>
      <c r="J41" s="26"/>
      <c r="K41" s="26"/>
      <c r="L41" s="26"/>
      <c r="M41" s="71"/>
      <c r="N41" s="71"/>
    </row>
    <row r="42" spans="1:14" ht="15" customHeight="1" x14ac:dyDescent="0.25">
      <c r="A42" s="90"/>
      <c r="B42" s="87"/>
      <c r="C42" s="90"/>
      <c r="D42" s="11" t="s">
        <v>21</v>
      </c>
      <c r="E42" s="71">
        <v>2.1999999999999999E-2</v>
      </c>
      <c r="F42" s="71">
        <v>0.02</v>
      </c>
      <c r="G42" s="12">
        <v>35</v>
      </c>
      <c r="H42" s="12">
        <f t="shared" ref="H42:H45" si="3">E42*G42</f>
        <v>0.76999999999999991</v>
      </c>
      <c r="I42" s="26"/>
      <c r="J42" s="26"/>
      <c r="K42" s="26"/>
      <c r="L42" s="26"/>
      <c r="M42" s="71"/>
      <c r="N42" s="71"/>
    </row>
    <row r="43" spans="1:14" ht="15" customHeight="1" x14ac:dyDescent="0.25">
      <c r="A43" s="90"/>
      <c r="B43" s="87"/>
      <c r="C43" s="90"/>
      <c r="D43" s="11" t="s">
        <v>51</v>
      </c>
      <c r="E43" s="71">
        <v>2E-3</v>
      </c>
      <c r="F43" s="71">
        <v>2E-3</v>
      </c>
      <c r="G43" s="12">
        <v>20</v>
      </c>
      <c r="H43" s="12">
        <f t="shared" si="3"/>
        <v>0.04</v>
      </c>
      <c r="I43" s="26"/>
      <c r="J43" s="26"/>
      <c r="K43" s="26"/>
      <c r="L43" s="26"/>
      <c r="M43" s="27"/>
      <c r="N43" s="27"/>
    </row>
    <row r="44" spans="1:14" ht="15" customHeight="1" x14ac:dyDescent="0.25">
      <c r="A44" s="90"/>
      <c r="B44" s="87"/>
      <c r="C44" s="90"/>
      <c r="D44" s="11" t="s">
        <v>48</v>
      </c>
      <c r="E44" s="71">
        <v>0.12</v>
      </c>
      <c r="F44" s="71">
        <v>1.2E-2</v>
      </c>
      <c r="G44" s="12">
        <v>0</v>
      </c>
      <c r="H44" s="12">
        <f t="shared" si="3"/>
        <v>0</v>
      </c>
      <c r="I44" s="26"/>
      <c r="J44" s="26"/>
      <c r="K44" s="26"/>
      <c r="L44" s="26"/>
      <c r="M44" s="27"/>
      <c r="N44" s="27"/>
    </row>
    <row r="45" spans="1:14" ht="15" customHeight="1" x14ac:dyDescent="0.25">
      <c r="A45" s="90"/>
      <c r="B45" s="87"/>
      <c r="C45" s="90"/>
      <c r="D45" s="11" t="s">
        <v>104</v>
      </c>
      <c r="E45" s="71">
        <v>0.01</v>
      </c>
      <c r="F45" s="71">
        <v>0.01</v>
      </c>
      <c r="G45" s="12">
        <v>135</v>
      </c>
      <c r="H45" s="12">
        <f t="shared" si="3"/>
        <v>1.35</v>
      </c>
      <c r="I45" s="26"/>
      <c r="J45" s="26"/>
      <c r="K45" s="26"/>
      <c r="L45" s="26"/>
      <c r="M45" s="27"/>
      <c r="N45" s="27"/>
    </row>
    <row r="46" spans="1:14" ht="15" customHeight="1" x14ac:dyDescent="0.25">
      <c r="A46" s="90"/>
      <c r="B46" s="87"/>
      <c r="C46" s="90"/>
      <c r="D46" s="11" t="s">
        <v>61</v>
      </c>
      <c r="E46" s="71">
        <v>3.0000000000000001E-3</v>
      </c>
      <c r="F46" s="71">
        <v>3.0000000000000001E-3</v>
      </c>
      <c r="G46" s="12">
        <v>32</v>
      </c>
      <c r="H46" s="12">
        <f>E46*G46</f>
        <v>9.6000000000000002E-2</v>
      </c>
      <c r="I46" s="26"/>
      <c r="J46" s="26"/>
      <c r="K46" s="26"/>
      <c r="L46" s="26"/>
      <c r="M46" s="27"/>
      <c r="N46" s="27"/>
    </row>
    <row r="47" spans="1:14" s="8" customFormat="1" ht="15" customHeight="1" x14ac:dyDescent="0.25">
      <c r="A47" s="90"/>
      <c r="B47" s="87"/>
      <c r="C47" s="90"/>
      <c r="D47" s="11" t="s">
        <v>26</v>
      </c>
      <c r="E47" s="71">
        <v>5.0000000000000001E-3</v>
      </c>
      <c r="F47" s="71">
        <v>5.0000000000000001E-3</v>
      </c>
      <c r="G47" s="12">
        <v>150</v>
      </c>
      <c r="H47" s="12">
        <f>E47*G47</f>
        <v>0.75</v>
      </c>
      <c r="I47" s="26"/>
      <c r="J47" s="26"/>
      <c r="K47" s="26"/>
      <c r="L47" s="71"/>
      <c r="M47" s="27"/>
      <c r="N47" s="27"/>
    </row>
    <row r="48" spans="1:14" s="8" customFormat="1" ht="22.5" customHeight="1" x14ac:dyDescent="0.25">
      <c r="A48" s="90"/>
      <c r="B48" s="87"/>
      <c r="C48" s="90"/>
      <c r="D48" s="11" t="s">
        <v>46</v>
      </c>
      <c r="E48" s="71">
        <v>5.0000000000000001E-3</v>
      </c>
      <c r="F48" s="71">
        <v>5.0000000000000001E-3</v>
      </c>
      <c r="G48" s="12">
        <v>40</v>
      </c>
      <c r="H48" s="12">
        <f>E48*G48</f>
        <v>0.2</v>
      </c>
      <c r="I48" s="26"/>
      <c r="J48" s="26"/>
      <c r="K48" s="26"/>
      <c r="L48" s="26"/>
      <c r="M48" s="27"/>
      <c r="N48" s="27"/>
    </row>
    <row r="49" spans="1:14" s="8" customFormat="1" ht="22.5" customHeight="1" x14ac:dyDescent="0.25">
      <c r="A49" s="90"/>
      <c r="B49" s="87"/>
      <c r="C49" s="90"/>
      <c r="D49" s="11" t="s">
        <v>139</v>
      </c>
      <c r="E49" s="71">
        <v>5.0000000000000001E-3</v>
      </c>
      <c r="F49" s="71">
        <v>4.0000000000000001E-3</v>
      </c>
      <c r="G49" s="12">
        <v>100</v>
      </c>
      <c r="H49" s="12">
        <f>E49*G49</f>
        <v>0.5</v>
      </c>
      <c r="I49" s="26"/>
      <c r="J49" s="26"/>
      <c r="K49" s="26"/>
      <c r="L49" s="26"/>
      <c r="M49" s="27"/>
      <c r="N49" s="27"/>
    </row>
    <row r="50" spans="1:14" s="8" customFormat="1" ht="15" customHeight="1" x14ac:dyDescent="0.25">
      <c r="A50" s="90"/>
      <c r="B50" s="87"/>
      <c r="C50" s="90"/>
      <c r="D50" s="11" t="s">
        <v>41</v>
      </c>
      <c r="E50" s="71">
        <v>1E-3</v>
      </c>
      <c r="F50" s="71">
        <v>1E-3</v>
      </c>
      <c r="G50" s="12">
        <v>73</v>
      </c>
      <c r="H50" s="12">
        <f t="shared" ref="H50" si="4">E50*G50</f>
        <v>7.2999999999999995E-2</v>
      </c>
      <c r="I50" s="26"/>
      <c r="J50" s="26"/>
      <c r="K50" s="26"/>
      <c r="L50" s="26"/>
      <c r="M50" s="27"/>
      <c r="N50" s="27"/>
    </row>
    <row r="51" spans="1:14" ht="15" customHeight="1" x14ac:dyDescent="0.25">
      <c r="A51" s="90"/>
      <c r="B51" s="87"/>
      <c r="C51" s="90"/>
      <c r="D51" s="34" t="s">
        <v>51</v>
      </c>
      <c r="E51" s="16">
        <v>2E-3</v>
      </c>
      <c r="F51" s="16">
        <v>2E-3</v>
      </c>
      <c r="G51" s="12">
        <v>20</v>
      </c>
      <c r="H51" s="12">
        <f t="shared" ref="H51" si="5">G51*E51</f>
        <v>0.04</v>
      </c>
      <c r="I51" s="26"/>
      <c r="J51" s="26"/>
      <c r="K51" s="26"/>
      <c r="L51" s="26"/>
      <c r="M51" s="27"/>
      <c r="N51" s="27"/>
    </row>
    <row r="52" spans="1:14" ht="15" customHeight="1" x14ac:dyDescent="0.25">
      <c r="A52" s="90"/>
      <c r="B52" s="87"/>
      <c r="C52" s="90"/>
      <c r="D52" s="34"/>
      <c r="E52" s="37"/>
      <c r="F52" s="37"/>
      <c r="G52" s="12"/>
      <c r="H52" s="12"/>
      <c r="I52" s="57"/>
      <c r="J52" s="57"/>
      <c r="K52" s="29"/>
      <c r="L52" s="29"/>
      <c r="M52" s="38"/>
      <c r="N52" s="38"/>
    </row>
    <row r="53" spans="1:14" ht="15" customHeight="1" x14ac:dyDescent="0.25">
      <c r="A53" s="90">
        <v>2</v>
      </c>
      <c r="B53" s="90" t="s">
        <v>105</v>
      </c>
      <c r="C53" s="90" t="s">
        <v>110</v>
      </c>
      <c r="D53" s="34" t="s">
        <v>107</v>
      </c>
      <c r="E53" s="16">
        <v>0.05</v>
      </c>
      <c r="F53" s="16">
        <v>0.05</v>
      </c>
      <c r="G53" s="12">
        <v>120</v>
      </c>
      <c r="H53" s="12">
        <f t="shared" ref="H53:H59" si="6">G53*E53</f>
        <v>6</v>
      </c>
      <c r="I53" s="29">
        <v>6.88</v>
      </c>
      <c r="J53" s="29">
        <v>5.95</v>
      </c>
      <c r="K53" s="29">
        <v>14.78</v>
      </c>
      <c r="L53" s="71">
        <f>(I53+K53)*4+(J53*9)</f>
        <v>140.19</v>
      </c>
      <c r="M53" s="71">
        <v>120207</v>
      </c>
      <c r="N53" s="71" t="s">
        <v>18</v>
      </c>
    </row>
    <row r="54" spans="1:14" ht="15" customHeight="1" x14ac:dyDescent="0.25">
      <c r="A54" s="90"/>
      <c r="B54" s="90"/>
      <c r="C54" s="90"/>
      <c r="D54" s="34" t="s">
        <v>51</v>
      </c>
      <c r="E54" s="16">
        <v>5.0000000000000001E-3</v>
      </c>
      <c r="F54" s="16">
        <v>5.0000000000000001E-3</v>
      </c>
      <c r="G54" s="12">
        <v>20</v>
      </c>
      <c r="H54" s="12">
        <f>G54*E54</f>
        <v>0.1</v>
      </c>
      <c r="I54" s="29"/>
      <c r="J54" s="29"/>
      <c r="K54" s="29"/>
      <c r="L54" s="29"/>
      <c r="M54" s="38"/>
      <c r="N54" s="38"/>
    </row>
    <row r="55" spans="1:14" s="8" customFormat="1" ht="15" customHeight="1" x14ac:dyDescent="0.25">
      <c r="A55" s="90"/>
      <c r="B55" s="90"/>
      <c r="C55" s="90"/>
      <c r="D55" s="34" t="s">
        <v>52</v>
      </c>
      <c r="E55" s="16">
        <v>5.0000000000000001E-3</v>
      </c>
      <c r="F55" s="16">
        <v>5.0000000000000001E-3</v>
      </c>
      <c r="G55" s="12">
        <v>595</v>
      </c>
      <c r="H55" s="12">
        <f t="shared" ref="H55" si="7">G55*E55</f>
        <v>2.9750000000000001</v>
      </c>
      <c r="I55" s="29"/>
      <c r="J55" s="29"/>
      <c r="K55" s="29"/>
      <c r="L55" s="29"/>
      <c r="M55" s="38"/>
      <c r="N55" s="38"/>
    </row>
    <row r="56" spans="1:14" ht="15" customHeight="1" x14ac:dyDescent="0.25">
      <c r="A56" s="90"/>
      <c r="B56" s="90"/>
      <c r="C56" s="90"/>
      <c r="D56" s="34" t="s">
        <v>48</v>
      </c>
      <c r="E56" s="12">
        <v>5.7000000000000002E-2</v>
      </c>
      <c r="F56" s="12">
        <v>5.7000000000000002E-2</v>
      </c>
      <c r="G56" s="12">
        <v>0</v>
      </c>
      <c r="H56" s="12">
        <f t="shared" si="6"/>
        <v>0</v>
      </c>
      <c r="I56" s="29"/>
      <c r="J56" s="29"/>
      <c r="K56" s="29"/>
      <c r="L56" s="29"/>
      <c r="M56" s="38"/>
      <c r="N56" s="38"/>
    </row>
    <row r="57" spans="1:14" ht="15.75" x14ac:dyDescent="0.25">
      <c r="A57" s="90"/>
      <c r="B57" s="90"/>
      <c r="C57" s="90"/>
      <c r="D57" s="34"/>
      <c r="E57" s="16"/>
      <c r="F57" s="16"/>
      <c r="G57" s="12"/>
      <c r="H57" s="12"/>
      <c r="I57" s="29"/>
      <c r="J57" s="29"/>
      <c r="K57" s="29"/>
      <c r="L57" s="29"/>
      <c r="M57" s="38"/>
      <c r="N57" s="38"/>
    </row>
    <row r="58" spans="1:14" ht="15.75" x14ac:dyDescent="0.25">
      <c r="A58" s="90"/>
      <c r="B58" s="90"/>
      <c r="C58" s="90"/>
      <c r="D58" s="34"/>
      <c r="E58" s="16"/>
      <c r="F58" s="16"/>
      <c r="G58" s="12"/>
      <c r="H58" s="12"/>
      <c r="I58" s="57"/>
      <c r="J58" s="57"/>
      <c r="K58" s="29"/>
      <c r="L58" s="71"/>
      <c r="M58" s="38"/>
      <c r="N58" s="38"/>
    </row>
    <row r="59" spans="1:14" ht="15.75" x14ac:dyDescent="0.25">
      <c r="A59" s="71">
        <v>3</v>
      </c>
      <c r="B59" s="71" t="s">
        <v>103</v>
      </c>
      <c r="C59" s="71">
        <v>60</v>
      </c>
      <c r="D59" s="11" t="s">
        <v>30</v>
      </c>
      <c r="E59" s="71">
        <v>0.06</v>
      </c>
      <c r="F59" s="71">
        <v>0.06</v>
      </c>
      <c r="G59" s="12">
        <v>44</v>
      </c>
      <c r="H59" s="12">
        <f t="shared" si="6"/>
        <v>2.6399999999999997</v>
      </c>
      <c r="I59" s="71">
        <v>4.8</v>
      </c>
      <c r="J59" s="71">
        <v>1.8</v>
      </c>
      <c r="K59" s="71">
        <v>30</v>
      </c>
      <c r="L59" s="71">
        <f>(I59+K59)*4+(J59*9)</f>
        <v>155.39999999999998</v>
      </c>
      <c r="M59" s="71">
        <v>200102</v>
      </c>
      <c r="N59" s="71" t="s">
        <v>18</v>
      </c>
    </row>
    <row r="60" spans="1:14" ht="15.75" x14ac:dyDescent="0.25">
      <c r="A60" s="97">
        <v>4</v>
      </c>
      <c r="B60" s="97" t="s">
        <v>69</v>
      </c>
      <c r="C60" s="97">
        <v>200</v>
      </c>
      <c r="D60" s="30" t="s">
        <v>70</v>
      </c>
      <c r="E60" s="73">
        <v>0.03</v>
      </c>
      <c r="F60" s="73">
        <v>0.03</v>
      </c>
      <c r="G60" s="18">
        <v>200</v>
      </c>
      <c r="H60" s="18">
        <f t="shared" ref="H60" si="8">E60*G60</f>
        <v>6</v>
      </c>
      <c r="I60" s="73">
        <v>2.04</v>
      </c>
      <c r="J60" s="73">
        <v>0</v>
      </c>
      <c r="K60" s="73">
        <v>43.6</v>
      </c>
      <c r="L60" s="73">
        <f>(I60+K60)*4+(J60*9)</f>
        <v>182.56</v>
      </c>
      <c r="M60" s="73">
        <v>174.2</v>
      </c>
      <c r="N60" s="73" t="s">
        <v>108</v>
      </c>
    </row>
    <row r="61" spans="1:14" ht="15.75" x14ac:dyDescent="0.25">
      <c r="A61" s="97"/>
      <c r="B61" s="97"/>
      <c r="C61" s="97"/>
      <c r="D61" s="30" t="s">
        <v>41</v>
      </c>
      <c r="E61" s="73">
        <v>1.4999999999999999E-2</v>
      </c>
      <c r="F61" s="73">
        <v>1.4999999999999999E-2</v>
      </c>
      <c r="G61" s="18">
        <v>73</v>
      </c>
      <c r="H61" s="18">
        <f>G61*F61</f>
        <v>1.095</v>
      </c>
      <c r="I61" s="73"/>
      <c r="J61" s="73"/>
      <c r="K61" s="73"/>
      <c r="L61" s="73"/>
      <c r="M61" s="73"/>
      <c r="N61" s="73"/>
    </row>
    <row r="62" spans="1:14" ht="15.75" x14ac:dyDescent="0.25">
      <c r="A62" s="97"/>
      <c r="B62" s="97"/>
      <c r="C62" s="97"/>
      <c r="D62" s="30" t="s">
        <v>48</v>
      </c>
      <c r="E62" s="73">
        <v>0.15</v>
      </c>
      <c r="F62" s="73">
        <v>0.28999999999999998</v>
      </c>
      <c r="G62" s="18">
        <v>0</v>
      </c>
      <c r="H62" s="18">
        <f t="shared" ref="H62:H63" si="9">G62*F62</f>
        <v>0</v>
      </c>
      <c r="I62" s="73"/>
      <c r="J62" s="73"/>
      <c r="K62" s="73"/>
      <c r="L62" s="73"/>
      <c r="M62" s="73"/>
      <c r="N62" s="73"/>
    </row>
    <row r="63" spans="1:14" ht="15.75" x14ac:dyDescent="0.25">
      <c r="A63" s="73">
        <v>5</v>
      </c>
      <c r="B63" s="73" t="s">
        <v>122</v>
      </c>
      <c r="C63" s="73">
        <v>130</v>
      </c>
      <c r="D63" s="30" t="s">
        <v>122</v>
      </c>
      <c r="E63" s="18">
        <v>0.12</v>
      </c>
      <c r="F63" s="73">
        <v>0.12</v>
      </c>
      <c r="G63" s="18">
        <v>40</v>
      </c>
      <c r="H63" s="18">
        <f t="shared" si="9"/>
        <v>4.8</v>
      </c>
      <c r="I63" s="50"/>
      <c r="J63" s="50"/>
      <c r="K63" s="50"/>
      <c r="L63" s="73"/>
      <c r="M63" s="51"/>
      <c r="N63" s="52"/>
    </row>
    <row r="64" spans="1:14" ht="15.75" x14ac:dyDescent="0.25">
      <c r="A64" s="88" t="s">
        <v>27</v>
      </c>
      <c r="B64" s="88"/>
      <c r="C64" s="88"/>
      <c r="D64" s="88"/>
      <c r="E64" s="88"/>
      <c r="F64" s="88"/>
      <c r="G64" s="88"/>
      <c r="H64" s="24">
        <f>SUM(H40:H63)</f>
        <v>72.828999999999994</v>
      </c>
      <c r="I64" s="24">
        <f t="shared" ref="I64:L64" si="10">SUM(I40:I63)</f>
        <v>24.23</v>
      </c>
      <c r="J64" s="24">
        <f t="shared" si="10"/>
        <v>18.18</v>
      </c>
      <c r="K64" s="24">
        <f t="shared" si="10"/>
        <v>102.64</v>
      </c>
      <c r="L64" s="24">
        <f t="shared" si="10"/>
        <v>671.09999999999991</v>
      </c>
      <c r="M64" s="71"/>
      <c r="N64" s="71"/>
    </row>
    <row r="69" spans="1:14" x14ac:dyDescent="0.25">
      <c r="A69" s="1" t="s">
        <v>78</v>
      </c>
    </row>
    <row r="76" spans="1:14" ht="15.75" x14ac:dyDescent="0.25">
      <c r="A76" s="95" t="s">
        <v>36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96"/>
    </row>
    <row r="77" spans="1:14" ht="47.25" x14ac:dyDescent="0.25">
      <c r="A77" s="9" t="s">
        <v>0</v>
      </c>
      <c r="B77" s="71"/>
      <c r="C77" s="71" t="s">
        <v>1</v>
      </c>
      <c r="D77" s="11" t="s">
        <v>2</v>
      </c>
      <c r="E77" s="71" t="s">
        <v>3</v>
      </c>
      <c r="F77" s="71" t="s">
        <v>4</v>
      </c>
      <c r="G77" s="12" t="s">
        <v>5</v>
      </c>
      <c r="H77" s="12" t="s">
        <v>6</v>
      </c>
      <c r="I77" s="71" t="s">
        <v>7</v>
      </c>
      <c r="J77" s="71" t="s">
        <v>8</v>
      </c>
      <c r="K77" s="71" t="s">
        <v>9</v>
      </c>
      <c r="L77" s="71" t="s">
        <v>10</v>
      </c>
      <c r="M77" s="71" t="s">
        <v>40</v>
      </c>
      <c r="N77" s="14" t="s">
        <v>12</v>
      </c>
    </row>
    <row r="78" spans="1:14" ht="15.75" x14ac:dyDescent="0.25">
      <c r="A78" s="71"/>
      <c r="B78" s="71" t="s">
        <v>13</v>
      </c>
      <c r="C78" s="71" t="s">
        <v>14</v>
      </c>
      <c r="D78" s="11"/>
      <c r="E78" s="71" t="s">
        <v>14</v>
      </c>
      <c r="F78" s="71" t="s">
        <v>14</v>
      </c>
      <c r="G78" s="12" t="s">
        <v>15</v>
      </c>
      <c r="H78" s="71" t="s">
        <v>16</v>
      </c>
      <c r="I78" s="71" t="s">
        <v>14</v>
      </c>
      <c r="J78" s="71" t="s">
        <v>14</v>
      </c>
      <c r="K78" s="71" t="s">
        <v>14</v>
      </c>
      <c r="L78" s="71" t="s">
        <v>14</v>
      </c>
      <c r="M78" s="71"/>
      <c r="N78" s="71"/>
    </row>
    <row r="79" spans="1:14" ht="15.75" customHeight="1" x14ac:dyDescent="0.25">
      <c r="A79" s="90">
        <v>1</v>
      </c>
      <c r="B79" s="87" t="s">
        <v>119</v>
      </c>
      <c r="C79" s="90">
        <v>240</v>
      </c>
      <c r="D79" s="11" t="s">
        <v>99</v>
      </c>
      <c r="E79" s="12">
        <v>0.11</v>
      </c>
      <c r="F79" s="71">
        <v>0.09</v>
      </c>
      <c r="G79" s="12">
        <v>450</v>
      </c>
      <c r="H79" s="12">
        <f t="shared" ref="H79:H84" si="11">G79*E79</f>
        <v>49.5</v>
      </c>
      <c r="I79" s="71">
        <v>4.8899999999999997</v>
      </c>
      <c r="J79" s="71">
        <v>9.16</v>
      </c>
      <c r="K79" s="71">
        <v>20.41</v>
      </c>
      <c r="L79" s="71">
        <f>(I79+K79)*4+(J79*9)</f>
        <v>183.64</v>
      </c>
      <c r="M79" s="71">
        <v>12</v>
      </c>
      <c r="N79" s="71" t="s">
        <v>98</v>
      </c>
    </row>
    <row r="80" spans="1:14" ht="15.75" x14ac:dyDescent="0.25">
      <c r="A80" s="90"/>
      <c r="B80" s="87"/>
      <c r="C80" s="90"/>
      <c r="D80" s="11" t="s">
        <v>45</v>
      </c>
      <c r="E80" s="12">
        <v>0.18</v>
      </c>
      <c r="F80" s="71">
        <v>0.16</v>
      </c>
      <c r="G80" s="12">
        <v>30</v>
      </c>
      <c r="H80" s="12">
        <f t="shared" si="11"/>
        <v>5.3999999999999995</v>
      </c>
      <c r="I80" s="71"/>
      <c r="J80" s="71"/>
      <c r="K80" s="71"/>
      <c r="L80" s="71"/>
      <c r="M80" s="71"/>
      <c r="N80" s="71"/>
    </row>
    <row r="81" spans="1:14" ht="15" customHeight="1" x14ac:dyDescent="0.25">
      <c r="A81" s="90"/>
      <c r="B81" s="87"/>
      <c r="C81" s="90"/>
      <c r="D81" s="11" t="s">
        <v>19</v>
      </c>
      <c r="E81" s="71">
        <v>2E-3</v>
      </c>
      <c r="F81" s="71">
        <v>2E-3</v>
      </c>
      <c r="G81" s="12">
        <v>20</v>
      </c>
      <c r="H81" s="12">
        <f t="shared" si="11"/>
        <v>0.04</v>
      </c>
      <c r="I81" s="71"/>
      <c r="J81" s="71"/>
      <c r="K81" s="71"/>
      <c r="L81" s="71"/>
      <c r="M81" s="71"/>
      <c r="N81" s="71"/>
    </row>
    <row r="82" spans="1:14" ht="15" customHeight="1" x14ac:dyDescent="0.25">
      <c r="A82" s="90"/>
      <c r="B82" s="87"/>
      <c r="C82" s="90"/>
      <c r="D82" s="11" t="s">
        <v>21</v>
      </c>
      <c r="E82" s="71">
        <v>2E-3</v>
      </c>
      <c r="F82" s="71">
        <v>2E-3</v>
      </c>
      <c r="G82" s="12">
        <v>35</v>
      </c>
      <c r="H82" s="12">
        <f t="shared" si="11"/>
        <v>7.0000000000000007E-2</v>
      </c>
      <c r="I82" s="71"/>
      <c r="J82" s="71"/>
      <c r="K82" s="71"/>
      <c r="L82" s="71"/>
      <c r="M82" s="71"/>
      <c r="N82" s="71"/>
    </row>
    <row r="83" spans="1:14" ht="15" customHeight="1" x14ac:dyDescent="0.25">
      <c r="A83" s="90"/>
      <c r="B83" s="87"/>
      <c r="C83" s="90"/>
      <c r="D83" s="11" t="s">
        <v>26</v>
      </c>
      <c r="E83" s="71">
        <v>3.0000000000000001E-3</v>
      </c>
      <c r="F83" s="71">
        <v>3.0000000000000001E-3</v>
      </c>
      <c r="G83" s="12">
        <v>150</v>
      </c>
      <c r="H83" s="12">
        <f t="shared" si="11"/>
        <v>0.45</v>
      </c>
      <c r="I83" s="71"/>
      <c r="J83" s="71"/>
      <c r="K83" s="71"/>
      <c r="L83" s="71"/>
      <c r="M83" s="71"/>
      <c r="N83" s="71"/>
    </row>
    <row r="84" spans="1:14" ht="15" customHeight="1" x14ac:dyDescent="0.25">
      <c r="A84" s="90"/>
      <c r="B84" s="87"/>
      <c r="C84" s="90"/>
      <c r="D84" s="11" t="s">
        <v>25</v>
      </c>
      <c r="E84" s="71">
        <v>8.0000000000000002E-3</v>
      </c>
      <c r="F84" s="71">
        <v>8.0000000000000002E-3</v>
      </c>
      <c r="G84" s="12">
        <v>135</v>
      </c>
      <c r="H84" s="12">
        <f t="shared" si="11"/>
        <v>1.08</v>
      </c>
      <c r="I84" s="16"/>
      <c r="J84" s="16"/>
      <c r="K84" s="71"/>
      <c r="L84" s="71"/>
      <c r="M84" s="71"/>
      <c r="N84" s="71"/>
    </row>
    <row r="85" spans="1:14" ht="15" customHeight="1" x14ac:dyDescent="0.25">
      <c r="A85" s="97">
        <v>2</v>
      </c>
      <c r="B85" s="97" t="s">
        <v>128</v>
      </c>
      <c r="C85" s="97">
        <v>60</v>
      </c>
      <c r="D85" s="17" t="s">
        <v>71</v>
      </c>
      <c r="E85" s="35">
        <v>0.06</v>
      </c>
      <c r="F85" s="35">
        <v>5.5E-2</v>
      </c>
      <c r="G85" s="18">
        <v>50</v>
      </c>
      <c r="H85" s="19">
        <f>E85*G85</f>
        <v>3</v>
      </c>
      <c r="I85" s="18">
        <v>0.79</v>
      </c>
      <c r="J85" s="18">
        <v>15.11</v>
      </c>
      <c r="K85" s="18">
        <v>2.58</v>
      </c>
      <c r="L85" s="71">
        <f>(I85+K85)*4+(J85*9)</f>
        <v>149.47</v>
      </c>
      <c r="M85" s="20">
        <v>100505</v>
      </c>
      <c r="N85" s="71" t="s">
        <v>18</v>
      </c>
    </row>
    <row r="86" spans="1:14" ht="15" customHeight="1" x14ac:dyDescent="0.25">
      <c r="A86" s="97"/>
      <c r="B86" s="97"/>
      <c r="C86" s="97"/>
      <c r="D86" s="17"/>
      <c r="E86" s="35"/>
      <c r="F86" s="18"/>
      <c r="G86" s="18"/>
      <c r="H86" s="19"/>
      <c r="I86" s="18"/>
      <c r="J86" s="18"/>
      <c r="K86" s="18"/>
      <c r="L86" s="72"/>
      <c r="M86" s="18"/>
      <c r="N86" s="72"/>
    </row>
    <row r="87" spans="1:14" ht="15" customHeight="1" x14ac:dyDescent="0.25">
      <c r="A87" s="99">
        <v>3</v>
      </c>
      <c r="B87" s="90" t="s">
        <v>50</v>
      </c>
      <c r="C87" s="90" t="s">
        <v>59</v>
      </c>
      <c r="D87" s="11" t="s">
        <v>49</v>
      </c>
      <c r="E87" s="71">
        <v>1E-3</v>
      </c>
      <c r="F87" s="71">
        <v>1E-3</v>
      </c>
      <c r="G87" s="12">
        <v>700</v>
      </c>
      <c r="H87" s="12">
        <f>G87*E87</f>
        <v>0.70000000000000007</v>
      </c>
      <c r="I87" s="71">
        <v>0</v>
      </c>
      <c r="J87" s="71">
        <v>0</v>
      </c>
      <c r="K87" s="71">
        <v>10</v>
      </c>
      <c r="L87" s="22">
        <f>(I87+K87)*4+(J87*9)</f>
        <v>40</v>
      </c>
      <c r="M87" s="71">
        <v>160105</v>
      </c>
      <c r="N87" s="71" t="s">
        <v>18</v>
      </c>
    </row>
    <row r="88" spans="1:14" ht="15" customHeight="1" x14ac:dyDescent="0.25">
      <c r="A88" s="99"/>
      <c r="B88" s="91"/>
      <c r="C88" s="91"/>
      <c r="D88" s="11" t="s">
        <v>24</v>
      </c>
      <c r="E88" s="71">
        <v>0.19600000000000001</v>
      </c>
      <c r="F88" s="71">
        <v>0.19600000000000001</v>
      </c>
      <c r="G88" s="12">
        <v>0</v>
      </c>
      <c r="H88" s="12">
        <v>0</v>
      </c>
      <c r="I88" s="71"/>
      <c r="J88" s="71"/>
      <c r="K88" s="71"/>
      <c r="L88" s="71"/>
      <c r="M88" s="71"/>
      <c r="N88" s="71"/>
    </row>
    <row r="89" spans="1:14" ht="15" customHeight="1" x14ac:dyDescent="0.25">
      <c r="A89" s="100"/>
      <c r="B89" s="91"/>
      <c r="C89" s="91"/>
      <c r="D89" s="11" t="s">
        <v>41</v>
      </c>
      <c r="E89" s="71">
        <v>1.4999999999999999E-2</v>
      </c>
      <c r="F89" s="71">
        <v>1.4999999999999999E-2</v>
      </c>
      <c r="G89" s="12">
        <v>73</v>
      </c>
      <c r="H89" s="12">
        <f>G89*E89</f>
        <v>1.095</v>
      </c>
      <c r="I89" s="71"/>
      <c r="J89" s="71"/>
      <c r="K89" s="71"/>
      <c r="L89" s="71"/>
      <c r="M89" s="71"/>
      <c r="N89" s="71"/>
    </row>
    <row r="90" spans="1:14" ht="15" customHeight="1" x14ac:dyDescent="0.25">
      <c r="A90" s="71">
        <v>4</v>
      </c>
      <c r="B90" s="71" t="s">
        <v>103</v>
      </c>
      <c r="C90" s="71">
        <v>60</v>
      </c>
      <c r="D90" s="11" t="s">
        <v>30</v>
      </c>
      <c r="E90" s="71">
        <v>0.06</v>
      </c>
      <c r="F90" s="71">
        <v>0.06</v>
      </c>
      <c r="G90" s="12">
        <v>44</v>
      </c>
      <c r="H90" s="12">
        <f>G90*E90</f>
        <v>2.6399999999999997</v>
      </c>
      <c r="I90" s="71">
        <v>4.8</v>
      </c>
      <c r="J90" s="71">
        <v>1.8</v>
      </c>
      <c r="K90" s="71">
        <v>30</v>
      </c>
      <c r="L90" s="71">
        <f>(I90+K90)*4+(J90*9)</f>
        <v>155.39999999999998</v>
      </c>
      <c r="M90" s="71">
        <v>200102</v>
      </c>
      <c r="N90" s="71" t="s">
        <v>18</v>
      </c>
    </row>
    <row r="91" spans="1:14" ht="15" customHeight="1" x14ac:dyDescent="0.25">
      <c r="A91" s="44">
        <v>5</v>
      </c>
      <c r="B91" s="71" t="s">
        <v>81</v>
      </c>
      <c r="C91" s="71">
        <v>120</v>
      </c>
      <c r="D91" s="11" t="s">
        <v>81</v>
      </c>
      <c r="E91" s="71">
        <v>0.12</v>
      </c>
      <c r="F91" s="71">
        <v>0.12</v>
      </c>
      <c r="G91" s="12">
        <v>40</v>
      </c>
      <c r="H91" s="12">
        <f>G91*E91</f>
        <v>4.8</v>
      </c>
      <c r="I91" s="39">
        <v>0.6</v>
      </c>
      <c r="J91" s="39">
        <v>0.6</v>
      </c>
      <c r="K91" s="39">
        <v>14.7</v>
      </c>
      <c r="L91" s="71">
        <f>(I91+K91)*4+(J91*9)</f>
        <v>66.599999999999994</v>
      </c>
      <c r="M91" s="27">
        <v>210110</v>
      </c>
      <c r="N91" s="27" t="s">
        <v>18</v>
      </c>
    </row>
    <row r="92" spans="1:14" ht="15" customHeight="1" x14ac:dyDescent="0.25">
      <c r="A92" s="88" t="s">
        <v>27</v>
      </c>
      <c r="B92" s="88"/>
      <c r="C92" s="88"/>
      <c r="D92" s="88"/>
      <c r="E92" s="88"/>
      <c r="F92" s="88"/>
      <c r="G92" s="88"/>
      <c r="H92" s="24">
        <f>SUM(H79:H91)</f>
        <v>68.775000000000006</v>
      </c>
      <c r="I92" s="24">
        <f>SUM(I79:I91)</f>
        <v>11.08</v>
      </c>
      <c r="J92" s="24">
        <f>SUM(J79:J91)</f>
        <v>26.67</v>
      </c>
      <c r="K92" s="24">
        <f>SUM(K79:K91)</f>
        <v>77.69</v>
      </c>
      <c r="L92" s="24">
        <f>SUM(L79:L91)</f>
        <v>595.11</v>
      </c>
      <c r="M92" s="71"/>
      <c r="N92" s="71"/>
    </row>
    <row r="93" spans="1:14" ht="15" customHeight="1" x14ac:dyDescent="0.25"/>
    <row r="94" spans="1:14" ht="15" customHeight="1" x14ac:dyDescent="0.25"/>
    <row r="95" spans="1:14" ht="15" customHeight="1" x14ac:dyDescent="0.25"/>
    <row r="96" spans="1:14" ht="15" customHeight="1" x14ac:dyDescent="0.25"/>
    <row r="97" spans="1:14" ht="15" customHeight="1" x14ac:dyDescent="0.25"/>
    <row r="98" spans="1:14" ht="15" customHeight="1" x14ac:dyDescent="0.25"/>
    <row r="99" spans="1:14" ht="15" customHeight="1" x14ac:dyDescent="0.25"/>
    <row r="100" spans="1:14" ht="15" customHeight="1" x14ac:dyDescent="0.25"/>
    <row r="101" spans="1:14" ht="15" customHeight="1" x14ac:dyDescent="0.25"/>
    <row r="102" spans="1:14" ht="15" customHeight="1" x14ac:dyDescent="0.25"/>
    <row r="103" spans="1:14" ht="15" customHeight="1" x14ac:dyDescent="0.25"/>
    <row r="104" spans="1:14" ht="15" customHeight="1" x14ac:dyDescent="0.25"/>
    <row r="105" spans="1:14" ht="15" customHeight="1" x14ac:dyDescent="0.25"/>
    <row r="106" spans="1:14" ht="15" customHeight="1" x14ac:dyDescent="0.25"/>
    <row r="107" spans="1:14" ht="15" customHeight="1" x14ac:dyDescent="0.25"/>
    <row r="109" spans="1:14" s="8" customFormat="1" x14ac:dyDescent="0.25">
      <c r="A109" s="1"/>
      <c r="B109" s="1"/>
      <c r="C109" s="1"/>
      <c r="D109" s="3"/>
      <c r="E109" s="1"/>
      <c r="F109" s="1"/>
      <c r="G109" s="2"/>
      <c r="H109" s="2"/>
      <c r="I109" s="1"/>
      <c r="J109" s="1"/>
      <c r="K109" s="1"/>
      <c r="L109" s="1"/>
      <c r="M109" s="1"/>
      <c r="N109" s="1"/>
    </row>
    <row r="110" spans="1:14" s="8" customFormat="1" ht="15.75" x14ac:dyDescent="0.25">
      <c r="A110" s="103" t="s">
        <v>37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5"/>
    </row>
    <row r="111" spans="1:14" s="8" customFormat="1" ht="47.25" x14ac:dyDescent="0.25">
      <c r="A111" s="74" t="s">
        <v>0</v>
      </c>
      <c r="B111" s="74"/>
      <c r="C111" s="74" t="s">
        <v>1</v>
      </c>
      <c r="D111" s="11" t="s">
        <v>2</v>
      </c>
      <c r="E111" s="74" t="s">
        <v>3</v>
      </c>
      <c r="F111" s="74" t="s">
        <v>4</v>
      </c>
      <c r="G111" s="12" t="s">
        <v>5</v>
      </c>
      <c r="H111" s="12" t="s">
        <v>6</v>
      </c>
      <c r="I111" s="74" t="s">
        <v>7</v>
      </c>
      <c r="J111" s="74" t="s">
        <v>8</v>
      </c>
      <c r="K111" s="74" t="s">
        <v>9</v>
      </c>
      <c r="L111" s="74" t="s">
        <v>10</v>
      </c>
      <c r="M111" s="74" t="s">
        <v>40</v>
      </c>
      <c r="N111" s="74" t="s">
        <v>12</v>
      </c>
    </row>
    <row r="112" spans="1:14" s="8" customFormat="1" ht="15" customHeight="1" x14ac:dyDescent="0.25">
      <c r="A112" s="74"/>
      <c r="B112" s="74" t="s">
        <v>13</v>
      </c>
      <c r="C112" s="74" t="s">
        <v>14</v>
      </c>
      <c r="D112" s="11"/>
      <c r="E112" s="74" t="s">
        <v>14</v>
      </c>
      <c r="F112" s="74" t="s">
        <v>14</v>
      </c>
      <c r="G112" s="12" t="s">
        <v>15</v>
      </c>
      <c r="H112" s="12" t="s">
        <v>16</v>
      </c>
      <c r="I112" s="74" t="s">
        <v>14</v>
      </c>
      <c r="J112" s="74" t="s">
        <v>14</v>
      </c>
      <c r="K112" s="74" t="s">
        <v>14</v>
      </c>
      <c r="L112" s="74" t="s">
        <v>14</v>
      </c>
      <c r="M112" s="74"/>
      <c r="N112" s="74"/>
    </row>
    <row r="113" spans="1:14" ht="31.5" x14ac:dyDescent="0.25">
      <c r="A113" s="98">
        <v>1</v>
      </c>
      <c r="B113" s="106" t="s">
        <v>134</v>
      </c>
      <c r="C113" s="98" t="s">
        <v>147</v>
      </c>
      <c r="D113" s="11" t="s">
        <v>54</v>
      </c>
      <c r="E113" s="74">
        <v>0.15</v>
      </c>
      <c r="F113" s="74">
        <v>0.11</v>
      </c>
      <c r="G113" s="12">
        <v>160</v>
      </c>
      <c r="H113" s="12">
        <f>E113*G113</f>
        <v>24</v>
      </c>
      <c r="I113" s="26">
        <v>10.51</v>
      </c>
      <c r="J113" s="26">
        <v>10.43</v>
      </c>
      <c r="K113" s="26">
        <v>14.26</v>
      </c>
      <c r="L113" s="74">
        <f>(I113+K113)*4+(J113*9)</f>
        <v>192.95</v>
      </c>
      <c r="M113" s="74">
        <v>120539</v>
      </c>
      <c r="N113" s="74" t="s">
        <v>18</v>
      </c>
    </row>
    <row r="114" spans="1:14" ht="15.75" x14ac:dyDescent="0.25">
      <c r="A114" s="99"/>
      <c r="B114" s="107"/>
      <c r="C114" s="99"/>
      <c r="D114" s="11" t="s">
        <v>21</v>
      </c>
      <c r="E114" s="74">
        <v>0.01</v>
      </c>
      <c r="F114" s="74">
        <v>8.0000000000000002E-3</v>
      </c>
      <c r="G114" s="12">
        <v>35</v>
      </c>
      <c r="H114" s="12">
        <f t="shared" ref="H114" si="12">E114*G114</f>
        <v>0.35000000000000003</v>
      </c>
      <c r="I114" s="26"/>
      <c r="J114" s="26"/>
      <c r="K114" s="26"/>
      <c r="L114" s="26"/>
      <c r="M114" s="74"/>
      <c r="N114" s="74"/>
    </row>
    <row r="115" spans="1:14" ht="15.75" x14ac:dyDescent="0.25">
      <c r="A115" s="99"/>
      <c r="B115" s="107"/>
      <c r="C115" s="99"/>
      <c r="D115" s="11" t="s">
        <v>26</v>
      </c>
      <c r="E115" s="74">
        <v>0.01</v>
      </c>
      <c r="F115" s="74">
        <v>0.01</v>
      </c>
      <c r="G115" s="12">
        <v>150</v>
      </c>
      <c r="H115" s="12">
        <f t="shared" ref="H115:H118" si="13">E115*G115</f>
        <v>1.5</v>
      </c>
      <c r="I115" s="26"/>
      <c r="J115" s="26"/>
      <c r="K115" s="26"/>
      <c r="L115" s="26"/>
      <c r="M115" s="74"/>
      <c r="N115" s="74"/>
    </row>
    <row r="116" spans="1:14" ht="15.75" x14ac:dyDescent="0.25">
      <c r="A116" s="99"/>
      <c r="B116" s="107"/>
      <c r="C116" s="99"/>
      <c r="D116" s="11" t="s">
        <v>51</v>
      </c>
      <c r="E116" s="74">
        <v>5.0000000000000001E-3</v>
      </c>
      <c r="F116" s="74">
        <v>5.0000000000000001E-3</v>
      </c>
      <c r="G116" s="12">
        <v>20</v>
      </c>
      <c r="H116" s="12">
        <f t="shared" si="13"/>
        <v>0.1</v>
      </c>
      <c r="I116" s="26"/>
      <c r="J116" s="26"/>
      <c r="K116" s="26"/>
      <c r="L116" s="26"/>
      <c r="M116" s="27"/>
      <c r="N116" s="27"/>
    </row>
    <row r="117" spans="1:14" ht="15.75" x14ac:dyDescent="0.25">
      <c r="A117" s="99"/>
      <c r="B117" s="107"/>
      <c r="C117" s="99"/>
      <c r="D117" s="11" t="s">
        <v>48</v>
      </c>
      <c r="E117" s="74">
        <v>0.12</v>
      </c>
      <c r="F117" s="74">
        <v>0.01</v>
      </c>
      <c r="G117" s="12">
        <v>0</v>
      </c>
      <c r="H117" s="12">
        <f t="shared" si="13"/>
        <v>0</v>
      </c>
      <c r="I117" s="26"/>
      <c r="J117" s="26"/>
      <c r="K117" s="26"/>
      <c r="L117" s="26"/>
      <c r="M117" s="27"/>
      <c r="N117" s="27"/>
    </row>
    <row r="118" spans="1:14" ht="15.75" x14ac:dyDescent="0.25">
      <c r="A118" s="99"/>
      <c r="B118" s="107"/>
      <c r="C118" s="99"/>
      <c r="D118" s="11" t="s">
        <v>104</v>
      </c>
      <c r="E118" s="74">
        <v>0.02</v>
      </c>
      <c r="F118" s="74">
        <v>0.02</v>
      </c>
      <c r="G118" s="12">
        <v>135</v>
      </c>
      <c r="H118" s="12">
        <f t="shared" si="13"/>
        <v>2.7</v>
      </c>
      <c r="I118" s="26"/>
      <c r="J118" s="26"/>
      <c r="K118" s="26"/>
      <c r="L118" s="26"/>
      <c r="M118" s="27"/>
      <c r="N118" s="27"/>
    </row>
    <row r="119" spans="1:14" ht="18.75" customHeight="1" x14ac:dyDescent="0.25">
      <c r="A119" s="99"/>
      <c r="B119" s="107"/>
      <c r="C119" s="99"/>
      <c r="D119" s="11" t="s">
        <v>61</v>
      </c>
      <c r="E119" s="74">
        <v>5.0000000000000001E-3</v>
      </c>
      <c r="F119" s="74">
        <v>5.0000000000000001E-3</v>
      </c>
      <c r="G119" s="12">
        <v>32</v>
      </c>
      <c r="H119" s="12">
        <f>E119*G119</f>
        <v>0.16</v>
      </c>
      <c r="I119" s="26"/>
      <c r="J119" s="26"/>
      <c r="K119" s="26"/>
      <c r="L119" s="26"/>
      <c r="M119" s="27"/>
      <c r="N119" s="27"/>
    </row>
    <row r="120" spans="1:14" ht="15.75" x14ac:dyDescent="0.25">
      <c r="A120" s="100"/>
      <c r="B120" s="108"/>
      <c r="C120" s="100"/>
      <c r="D120" s="11" t="s">
        <v>46</v>
      </c>
      <c r="E120" s="74">
        <v>5.0000000000000001E-3</v>
      </c>
      <c r="F120" s="74">
        <v>4.0000000000000001E-3</v>
      </c>
      <c r="G120" s="12">
        <v>40</v>
      </c>
      <c r="H120" s="12">
        <f>E120*G120</f>
        <v>0.2</v>
      </c>
      <c r="I120" s="26"/>
      <c r="J120" s="26"/>
      <c r="K120" s="26"/>
      <c r="L120" s="74"/>
      <c r="M120" s="27"/>
      <c r="N120" s="27"/>
    </row>
    <row r="121" spans="1:14" ht="13.5" customHeight="1" x14ac:dyDescent="0.25">
      <c r="A121" s="98">
        <v>2</v>
      </c>
      <c r="B121" s="98" t="s">
        <v>135</v>
      </c>
      <c r="C121" s="98" t="s">
        <v>110</v>
      </c>
      <c r="D121" s="34"/>
      <c r="E121" s="16"/>
      <c r="F121" s="16"/>
      <c r="G121" s="12"/>
      <c r="H121" s="12"/>
      <c r="I121" s="29"/>
      <c r="J121" s="29"/>
      <c r="K121" s="29"/>
      <c r="L121" s="74"/>
      <c r="M121" s="74"/>
      <c r="N121" s="74"/>
    </row>
    <row r="122" spans="1:14" ht="15.75" customHeight="1" x14ac:dyDescent="0.25">
      <c r="A122" s="99"/>
      <c r="B122" s="99"/>
      <c r="C122" s="99"/>
      <c r="D122" s="34" t="s">
        <v>136</v>
      </c>
      <c r="E122" s="16">
        <v>0.05</v>
      </c>
      <c r="F122" s="16">
        <v>0.05</v>
      </c>
      <c r="G122" s="12">
        <v>45</v>
      </c>
      <c r="H122" s="12">
        <f t="shared" ref="H122:H124" si="14">G122*E122</f>
        <v>2.25</v>
      </c>
      <c r="I122" s="29">
        <v>6.88</v>
      </c>
      <c r="J122" s="29">
        <v>5.95</v>
      </c>
      <c r="K122" s="29">
        <v>14.78</v>
      </c>
      <c r="L122" s="74">
        <f>(I122+K122)*4+(J122*9)</f>
        <v>140.19</v>
      </c>
      <c r="M122" s="74">
        <v>120207</v>
      </c>
      <c r="N122" s="74" t="s">
        <v>18</v>
      </c>
    </row>
    <row r="123" spans="1:14" ht="15.75" x14ac:dyDescent="0.25">
      <c r="A123" s="99"/>
      <c r="B123" s="99"/>
      <c r="C123" s="99"/>
      <c r="D123" s="34" t="s">
        <v>52</v>
      </c>
      <c r="E123" s="16">
        <v>5.0000000000000001E-3</v>
      </c>
      <c r="F123" s="16">
        <v>5.0000000000000001E-3</v>
      </c>
      <c r="G123" s="12">
        <v>595</v>
      </c>
      <c r="H123" s="12">
        <f t="shared" si="14"/>
        <v>2.9750000000000001</v>
      </c>
      <c r="I123" s="29"/>
      <c r="J123" s="29"/>
      <c r="K123" s="29"/>
      <c r="L123" s="29"/>
      <c r="M123" s="38"/>
      <c r="N123" s="38"/>
    </row>
    <row r="124" spans="1:14" ht="15.75" x14ac:dyDescent="0.25">
      <c r="A124" s="99"/>
      <c r="B124" s="99"/>
      <c r="C124" s="99"/>
      <c r="D124" s="34" t="s">
        <v>48</v>
      </c>
      <c r="E124" s="12">
        <v>5.7000000000000002E-2</v>
      </c>
      <c r="F124" s="12">
        <v>5.7000000000000002E-2</v>
      </c>
      <c r="G124" s="12">
        <v>0</v>
      </c>
      <c r="H124" s="12">
        <f t="shared" si="14"/>
        <v>0</v>
      </c>
      <c r="I124" s="29"/>
      <c r="J124" s="29"/>
      <c r="K124" s="29"/>
      <c r="L124" s="29"/>
      <c r="M124" s="38"/>
      <c r="N124" s="38"/>
    </row>
    <row r="125" spans="1:14" ht="15" customHeight="1" x14ac:dyDescent="0.25">
      <c r="A125" s="100"/>
      <c r="B125" s="100"/>
      <c r="C125" s="100"/>
      <c r="D125" s="34" t="s">
        <v>51</v>
      </c>
      <c r="E125" s="16">
        <v>2E-3</v>
      </c>
      <c r="F125" s="16">
        <v>2E-3</v>
      </c>
      <c r="G125" s="12">
        <v>20</v>
      </c>
      <c r="H125" s="12">
        <f>G125*E125</f>
        <v>0.04</v>
      </c>
      <c r="I125" s="29"/>
      <c r="J125" s="29"/>
      <c r="K125" s="29"/>
      <c r="L125" s="29"/>
      <c r="M125" s="38"/>
      <c r="N125" s="38"/>
    </row>
    <row r="126" spans="1:14" ht="15" customHeight="1" x14ac:dyDescent="0.25">
      <c r="A126" s="74">
        <v>3</v>
      </c>
      <c r="B126" s="74" t="s">
        <v>128</v>
      </c>
      <c r="C126" s="74">
        <v>60</v>
      </c>
      <c r="D126" s="34" t="s">
        <v>130</v>
      </c>
      <c r="E126" s="16">
        <v>0.06</v>
      </c>
      <c r="F126" s="16">
        <v>5.5E-2</v>
      </c>
      <c r="G126" s="12">
        <v>50</v>
      </c>
      <c r="H126" s="12">
        <f>G126*E126</f>
        <v>3</v>
      </c>
      <c r="I126" s="57"/>
      <c r="J126" s="57"/>
      <c r="K126" s="29"/>
      <c r="L126" s="74"/>
      <c r="M126" s="38"/>
      <c r="N126" s="38"/>
    </row>
    <row r="127" spans="1:14" ht="15" customHeight="1" x14ac:dyDescent="0.25">
      <c r="A127" s="64">
        <v>4</v>
      </c>
      <c r="B127" s="64" t="s">
        <v>103</v>
      </c>
      <c r="C127" s="64">
        <v>60</v>
      </c>
      <c r="D127" s="11" t="s">
        <v>30</v>
      </c>
      <c r="E127" s="64">
        <v>0.06</v>
      </c>
      <c r="F127" s="64">
        <v>0.06</v>
      </c>
      <c r="G127" s="12">
        <v>44</v>
      </c>
      <c r="H127" s="12">
        <f t="shared" ref="H127" si="15">G127*E127</f>
        <v>2.6399999999999997</v>
      </c>
      <c r="I127" s="64">
        <v>4.8</v>
      </c>
      <c r="J127" s="64">
        <v>1.8</v>
      </c>
      <c r="K127" s="64">
        <v>30</v>
      </c>
      <c r="L127" s="64">
        <f>(I127+K127)*4+(J127*9)</f>
        <v>155.39999999999998</v>
      </c>
      <c r="M127" s="64">
        <v>200102</v>
      </c>
      <c r="N127" s="64" t="s">
        <v>18</v>
      </c>
    </row>
    <row r="128" spans="1:14" ht="15" customHeight="1" x14ac:dyDescent="0.25">
      <c r="A128" s="97">
        <v>5</v>
      </c>
      <c r="B128" s="97" t="s">
        <v>50</v>
      </c>
      <c r="C128" s="97">
        <v>200</v>
      </c>
      <c r="D128" s="30" t="s">
        <v>49</v>
      </c>
      <c r="E128" s="66">
        <v>1E-3</v>
      </c>
      <c r="F128" s="66">
        <v>1E-3</v>
      </c>
      <c r="G128" s="18">
        <v>700</v>
      </c>
      <c r="H128" s="18">
        <f t="shared" ref="H128" si="16">E128*G128</f>
        <v>0.70000000000000007</v>
      </c>
      <c r="I128" s="66">
        <v>2.04</v>
      </c>
      <c r="J128" s="66">
        <v>0</v>
      </c>
      <c r="K128" s="66">
        <v>43.6</v>
      </c>
      <c r="L128" s="66">
        <f>(I128+K128)*4+(J128*9)</f>
        <v>182.56</v>
      </c>
      <c r="M128" s="66">
        <v>174.2</v>
      </c>
      <c r="N128" s="66" t="s">
        <v>108</v>
      </c>
    </row>
    <row r="129" spans="1:14" ht="15" customHeight="1" x14ac:dyDescent="0.25">
      <c r="A129" s="97"/>
      <c r="B129" s="97"/>
      <c r="C129" s="97"/>
      <c r="D129" s="30" t="s">
        <v>41</v>
      </c>
      <c r="E129" s="66">
        <v>1.4999999999999999E-2</v>
      </c>
      <c r="F129" s="66">
        <v>1.4999999999999999E-2</v>
      </c>
      <c r="G129" s="18">
        <v>73</v>
      </c>
      <c r="H129" s="18">
        <f>G129*F129</f>
        <v>1.095</v>
      </c>
      <c r="I129" s="66"/>
      <c r="J129" s="66"/>
      <c r="K129" s="66"/>
      <c r="L129" s="66"/>
      <c r="M129" s="66"/>
      <c r="N129" s="66"/>
    </row>
    <row r="130" spans="1:14" ht="15" customHeight="1" x14ac:dyDescent="0.25">
      <c r="A130" s="97"/>
      <c r="B130" s="97"/>
      <c r="C130" s="97"/>
      <c r="D130" s="30" t="s">
        <v>48</v>
      </c>
      <c r="E130" s="66">
        <v>0.15</v>
      </c>
      <c r="F130" s="66">
        <v>0.28999999999999998</v>
      </c>
      <c r="G130" s="18">
        <v>0</v>
      </c>
      <c r="H130" s="18">
        <f>G130*F130</f>
        <v>0</v>
      </c>
      <c r="I130" s="66"/>
      <c r="J130" s="66"/>
      <c r="K130" s="66"/>
      <c r="L130" s="66"/>
      <c r="M130" s="66"/>
      <c r="N130" s="66"/>
    </row>
    <row r="131" spans="1:14" s="8" customFormat="1" ht="15" customHeight="1" x14ac:dyDescent="0.25">
      <c r="A131" s="66">
        <v>6</v>
      </c>
      <c r="B131" s="66" t="s">
        <v>137</v>
      </c>
      <c r="C131" s="66">
        <v>140</v>
      </c>
      <c r="D131" s="30" t="s">
        <v>137</v>
      </c>
      <c r="E131" s="18">
        <v>0.14000000000000001</v>
      </c>
      <c r="F131" s="66">
        <v>0.14000000000000001</v>
      </c>
      <c r="G131" s="18">
        <v>110</v>
      </c>
      <c r="H131" s="18">
        <f t="shared" ref="H131" si="17">G131*E131</f>
        <v>15.400000000000002</v>
      </c>
      <c r="I131" s="50"/>
      <c r="J131" s="50"/>
      <c r="K131" s="50"/>
      <c r="L131" s="66"/>
      <c r="M131" s="51"/>
      <c r="N131" s="52"/>
    </row>
    <row r="132" spans="1:14" ht="15" customHeight="1" x14ac:dyDescent="0.25">
      <c r="A132" s="88" t="s">
        <v>27</v>
      </c>
      <c r="B132" s="88"/>
      <c r="C132" s="88"/>
      <c r="D132" s="88"/>
      <c r="E132" s="88"/>
      <c r="F132" s="88"/>
      <c r="G132" s="88"/>
      <c r="H132" s="24">
        <f>SUM(H113:H131)</f>
        <v>57.11</v>
      </c>
      <c r="I132" s="24">
        <f>SUM(I113:I131)</f>
        <v>24.23</v>
      </c>
      <c r="J132" s="24">
        <f>SUM(J113:J131)</f>
        <v>18.18</v>
      </c>
      <c r="K132" s="24">
        <f>SUM(K113:K131)</f>
        <v>102.64</v>
      </c>
      <c r="L132" s="24">
        <f>SUM(L113:L131)</f>
        <v>671.09999999999991</v>
      </c>
      <c r="M132" s="64"/>
      <c r="N132" s="64"/>
    </row>
    <row r="133" spans="1:14" ht="15" customHeight="1" x14ac:dyDescent="0.25"/>
    <row r="134" spans="1:14" ht="15" customHeight="1" x14ac:dyDescent="0.25"/>
    <row r="135" spans="1:14" ht="15" customHeight="1" x14ac:dyDescent="0.25"/>
    <row r="136" spans="1:14" s="8" customFormat="1" ht="22.5" customHeight="1" x14ac:dyDescent="0.25">
      <c r="A136" s="1"/>
      <c r="B136" s="1"/>
      <c r="C136" s="1"/>
      <c r="D136" s="3"/>
      <c r="E136" s="1"/>
      <c r="F136" s="1"/>
      <c r="G136" s="2"/>
      <c r="H136" s="2"/>
      <c r="I136" s="1"/>
      <c r="J136" s="1"/>
      <c r="K136" s="1"/>
      <c r="L136" s="1"/>
      <c r="M136" s="1"/>
      <c r="N136" s="1"/>
    </row>
    <row r="137" spans="1:14" s="8" customFormat="1" ht="22.5" customHeight="1" x14ac:dyDescent="0.25">
      <c r="A137" s="1"/>
      <c r="B137" s="1"/>
      <c r="C137" s="1"/>
      <c r="D137" s="3"/>
      <c r="E137" s="1"/>
      <c r="F137" s="1"/>
      <c r="G137" s="2"/>
      <c r="H137" s="2"/>
      <c r="I137" s="1"/>
      <c r="J137" s="1" t="s">
        <v>138</v>
      </c>
      <c r="K137" s="1"/>
      <c r="L137" s="1"/>
      <c r="M137" s="1"/>
      <c r="N137" s="1"/>
    </row>
    <row r="138" spans="1:14" ht="15.75" customHeight="1" x14ac:dyDescent="0.25"/>
    <row r="139" spans="1:14" ht="15" customHeight="1" x14ac:dyDescent="0.25">
      <c r="A139" s="31"/>
      <c r="B139" s="31"/>
      <c r="C139" s="31"/>
      <c r="D139" s="31"/>
      <c r="E139" s="31"/>
      <c r="F139" s="31"/>
      <c r="G139" s="31"/>
      <c r="H139" s="47"/>
      <c r="I139" s="47"/>
      <c r="J139" s="47"/>
      <c r="K139" s="47"/>
      <c r="L139" s="47"/>
      <c r="M139" s="48"/>
      <c r="N139" s="48"/>
    </row>
    <row r="140" spans="1:14" ht="15" customHeight="1" x14ac:dyDescent="0.25">
      <c r="A140" s="31"/>
      <c r="B140" s="31"/>
      <c r="C140" s="31"/>
      <c r="D140" s="31"/>
      <c r="E140" s="31"/>
      <c r="F140" s="31"/>
      <c r="G140" s="31"/>
      <c r="H140" s="47"/>
      <c r="I140" s="47"/>
      <c r="J140" s="47"/>
      <c r="K140" s="47"/>
      <c r="L140" s="47"/>
      <c r="M140" s="48"/>
      <c r="N140" s="48"/>
    </row>
    <row r="144" spans="1:14" ht="15" customHeight="1" x14ac:dyDescent="0.25">
      <c r="A144" s="88" t="s">
        <v>38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</row>
    <row r="145" spans="1:15" ht="45.75" customHeight="1" x14ac:dyDescent="0.25">
      <c r="A145" s="64" t="s">
        <v>0</v>
      </c>
      <c r="B145" s="64"/>
      <c r="C145" s="64" t="s">
        <v>1</v>
      </c>
      <c r="D145" s="11" t="s">
        <v>2</v>
      </c>
      <c r="E145" s="64" t="s">
        <v>3</v>
      </c>
      <c r="F145" s="64" t="s">
        <v>4</v>
      </c>
      <c r="G145" s="12" t="s">
        <v>5</v>
      </c>
      <c r="H145" s="12" t="s">
        <v>6</v>
      </c>
      <c r="I145" s="64" t="s">
        <v>7</v>
      </c>
      <c r="J145" s="67" t="s">
        <v>8</v>
      </c>
      <c r="K145" s="64" t="s">
        <v>9</v>
      </c>
      <c r="L145" s="64" t="s">
        <v>10</v>
      </c>
      <c r="M145" s="64" t="s">
        <v>40</v>
      </c>
      <c r="N145" s="64" t="s">
        <v>12</v>
      </c>
    </row>
    <row r="146" spans="1:15" ht="15" customHeight="1" x14ac:dyDescent="0.25">
      <c r="A146" s="64"/>
      <c r="B146" s="64" t="s">
        <v>13</v>
      </c>
      <c r="C146" s="64" t="s">
        <v>14</v>
      </c>
      <c r="D146" s="11"/>
      <c r="E146" s="64" t="s">
        <v>14</v>
      </c>
      <c r="F146" s="64" t="s">
        <v>14</v>
      </c>
      <c r="G146" s="12" t="s">
        <v>15</v>
      </c>
      <c r="H146" s="12" t="s">
        <v>16</v>
      </c>
      <c r="I146" s="64" t="s">
        <v>14</v>
      </c>
      <c r="J146" s="64" t="s">
        <v>14</v>
      </c>
      <c r="K146" s="64" t="s">
        <v>14</v>
      </c>
      <c r="L146" s="64" t="s">
        <v>14</v>
      </c>
      <c r="M146" s="64"/>
      <c r="N146" s="64"/>
    </row>
    <row r="147" spans="1:15" ht="15" customHeight="1" x14ac:dyDescent="0.25">
      <c r="A147" s="90">
        <v>1</v>
      </c>
      <c r="B147" s="87" t="s">
        <v>77</v>
      </c>
      <c r="C147" s="90" t="s">
        <v>147</v>
      </c>
      <c r="D147" s="11" t="s">
        <v>43</v>
      </c>
      <c r="E147" s="16">
        <v>0.11</v>
      </c>
      <c r="F147" s="64">
        <v>0.1</v>
      </c>
      <c r="G147" s="12">
        <v>350</v>
      </c>
      <c r="H147" s="12">
        <f>G147*E147</f>
        <v>38.5</v>
      </c>
      <c r="I147" s="64">
        <v>8.84</v>
      </c>
      <c r="J147" s="64">
        <v>9.0399999999999991</v>
      </c>
      <c r="K147" s="64">
        <v>9.35</v>
      </c>
      <c r="L147" s="64">
        <f>(I147+K147)*4+(J147*9)</f>
        <v>154.11999999999998</v>
      </c>
      <c r="M147" s="64">
        <v>204</v>
      </c>
      <c r="N147" s="64" t="s">
        <v>18</v>
      </c>
    </row>
    <row r="148" spans="1:15" ht="15" customHeight="1" x14ac:dyDescent="0.25">
      <c r="A148" s="90"/>
      <c r="B148" s="87"/>
      <c r="C148" s="90"/>
      <c r="D148" s="11" t="s">
        <v>30</v>
      </c>
      <c r="E148" s="64">
        <v>0.01</v>
      </c>
      <c r="F148" s="64">
        <v>0.01</v>
      </c>
      <c r="G148" s="12">
        <v>44</v>
      </c>
      <c r="H148" s="12">
        <f t="shared" ref="H148:H169" si="18">G148*E148</f>
        <v>0.44</v>
      </c>
      <c r="I148" s="64"/>
      <c r="J148" s="64"/>
      <c r="K148" s="64"/>
      <c r="L148" s="64"/>
      <c r="M148" s="64"/>
      <c r="N148" s="64"/>
    </row>
    <row r="149" spans="1:15" ht="15" customHeight="1" x14ac:dyDescent="0.25">
      <c r="A149" s="90"/>
      <c r="B149" s="87"/>
      <c r="C149" s="90"/>
      <c r="D149" s="11" t="s">
        <v>20</v>
      </c>
      <c r="E149" s="64">
        <v>0.01</v>
      </c>
      <c r="F149" s="64">
        <v>0.01</v>
      </c>
      <c r="G149" s="12">
        <v>65</v>
      </c>
      <c r="H149" s="12">
        <f t="shared" si="18"/>
        <v>0.65</v>
      </c>
      <c r="I149" s="64"/>
      <c r="J149" s="64"/>
      <c r="K149" s="64"/>
      <c r="L149" s="64"/>
      <c r="M149" s="64"/>
      <c r="N149" s="64"/>
    </row>
    <row r="150" spans="1:15" ht="15" customHeight="1" x14ac:dyDescent="0.25">
      <c r="A150" s="90"/>
      <c r="B150" s="87"/>
      <c r="C150" s="90"/>
      <c r="D150" s="30" t="s">
        <v>21</v>
      </c>
      <c r="E150" s="66">
        <v>5.0000000000000001E-3</v>
      </c>
      <c r="F150" s="66">
        <v>5.0000000000000001E-3</v>
      </c>
      <c r="G150" s="18">
        <v>35</v>
      </c>
      <c r="H150" s="18">
        <f t="shared" si="18"/>
        <v>0.17500000000000002</v>
      </c>
      <c r="I150" s="66"/>
      <c r="J150" s="66"/>
      <c r="K150" s="66"/>
      <c r="L150" s="66"/>
      <c r="M150" s="66"/>
      <c r="N150" s="66"/>
    </row>
    <row r="151" spans="1:15" ht="15" customHeight="1" x14ac:dyDescent="0.25">
      <c r="A151" s="90"/>
      <c r="B151" s="87"/>
      <c r="C151" s="90"/>
      <c r="D151" s="30" t="s">
        <v>22</v>
      </c>
      <c r="E151" s="66">
        <v>5.0000000000000001E-3</v>
      </c>
      <c r="F151" s="66">
        <v>5.0000000000000001E-3</v>
      </c>
      <c r="G151" s="18">
        <v>32</v>
      </c>
      <c r="H151" s="18">
        <f t="shared" si="18"/>
        <v>0.16</v>
      </c>
      <c r="I151" s="66"/>
      <c r="J151" s="66"/>
      <c r="K151" s="66"/>
      <c r="L151" s="66"/>
      <c r="M151" s="66"/>
      <c r="N151" s="66"/>
    </row>
    <row r="152" spans="1:15" ht="15" customHeight="1" x14ac:dyDescent="0.25">
      <c r="A152" s="90"/>
      <c r="B152" s="87"/>
      <c r="C152" s="90"/>
      <c r="D152" s="30" t="s">
        <v>23</v>
      </c>
      <c r="E152" s="66">
        <v>5.0000000000000001E-3</v>
      </c>
      <c r="F152" s="66">
        <v>4.0000000000000001E-3</v>
      </c>
      <c r="G152" s="18">
        <v>100</v>
      </c>
      <c r="H152" s="18">
        <f t="shared" si="18"/>
        <v>0.5</v>
      </c>
      <c r="I152" s="66"/>
      <c r="J152" s="66"/>
      <c r="K152" s="66"/>
      <c r="L152" s="66"/>
      <c r="M152" s="66"/>
      <c r="N152" s="66"/>
    </row>
    <row r="153" spans="1:15" ht="15" customHeight="1" x14ac:dyDescent="0.25">
      <c r="A153" s="90"/>
      <c r="B153" s="87"/>
      <c r="C153" s="90"/>
      <c r="D153" s="30" t="s">
        <v>51</v>
      </c>
      <c r="E153" s="66">
        <v>2E-3</v>
      </c>
      <c r="F153" s="66">
        <v>2E-3</v>
      </c>
      <c r="G153" s="18">
        <v>20</v>
      </c>
      <c r="H153" s="18">
        <f t="shared" si="18"/>
        <v>0.04</v>
      </c>
      <c r="I153" s="66"/>
      <c r="J153" s="66"/>
      <c r="K153" s="66"/>
      <c r="L153" s="66"/>
      <c r="M153" s="66"/>
      <c r="N153" s="66"/>
      <c r="O153" t="s">
        <v>74</v>
      </c>
    </row>
    <row r="154" spans="1:15" ht="15" customHeight="1" x14ac:dyDescent="0.25">
      <c r="A154" s="90"/>
      <c r="B154" s="87"/>
      <c r="C154" s="90"/>
      <c r="D154" s="30" t="s">
        <v>25</v>
      </c>
      <c r="E154" s="66">
        <v>0.01</v>
      </c>
      <c r="F154" s="66">
        <v>0.01</v>
      </c>
      <c r="G154" s="18">
        <v>120</v>
      </c>
      <c r="H154" s="18">
        <f t="shared" si="18"/>
        <v>1.2</v>
      </c>
      <c r="I154" s="66"/>
      <c r="J154" s="66"/>
      <c r="K154" s="66"/>
      <c r="L154" s="66"/>
      <c r="M154" s="66"/>
      <c r="N154" s="66"/>
    </row>
    <row r="155" spans="1:15" ht="15" customHeight="1" x14ac:dyDescent="0.25">
      <c r="A155" s="90"/>
      <c r="B155" s="87"/>
      <c r="C155" s="90"/>
      <c r="D155" s="30" t="s">
        <v>53</v>
      </c>
      <c r="E155" s="66">
        <v>0.01</v>
      </c>
      <c r="F155" s="66">
        <v>0.01</v>
      </c>
      <c r="G155" s="18">
        <v>200</v>
      </c>
      <c r="H155" s="18">
        <f t="shared" si="18"/>
        <v>2</v>
      </c>
      <c r="I155" s="35"/>
      <c r="J155" s="35"/>
      <c r="K155" s="66"/>
      <c r="L155" s="66"/>
      <c r="M155" s="66"/>
      <c r="N155" s="66"/>
    </row>
    <row r="156" spans="1:15" ht="15" customHeight="1" x14ac:dyDescent="0.25">
      <c r="A156" s="90">
        <v>2</v>
      </c>
      <c r="B156" s="90" t="s">
        <v>83</v>
      </c>
      <c r="C156" s="90">
        <v>150</v>
      </c>
      <c r="D156" s="11" t="s">
        <v>127</v>
      </c>
      <c r="E156" s="12">
        <v>0.05</v>
      </c>
      <c r="F156" s="12">
        <v>0.05</v>
      </c>
      <c r="G156" s="12">
        <v>50</v>
      </c>
      <c r="H156" s="12">
        <f t="shared" si="18"/>
        <v>2.5</v>
      </c>
      <c r="I156" s="64">
        <v>5.84</v>
      </c>
      <c r="J156" s="64">
        <v>5.48</v>
      </c>
      <c r="K156" s="64">
        <v>30.2</v>
      </c>
      <c r="L156" s="64">
        <f>(I156+K156)*4+(J156*9)</f>
        <v>193.48000000000002</v>
      </c>
      <c r="M156" s="64">
        <v>120201</v>
      </c>
      <c r="N156" s="64" t="s">
        <v>115</v>
      </c>
    </row>
    <row r="157" spans="1:15" ht="15" customHeight="1" x14ac:dyDescent="0.25">
      <c r="A157" s="90"/>
      <c r="B157" s="90"/>
      <c r="C157" s="90"/>
      <c r="D157" s="34" t="s">
        <v>52</v>
      </c>
      <c r="E157" s="16">
        <v>5.0000000000000001E-3</v>
      </c>
      <c r="F157" s="16">
        <v>5.0000000000000001E-3</v>
      </c>
      <c r="G157" s="12">
        <v>595</v>
      </c>
      <c r="H157" s="12">
        <f t="shared" ref="H157" si="19">G157*E157</f>
        <v>2.9750000000000001</v>
      </c>
      <c r="I157" s="29"/>
      <c r="J157" s="29"/>
      <c r="K157" s="29"/>
      <c r="L157" s="29"/>
      <c r="M157" s="38"/>
      <c r="N157" s="38"/>
    </row>
    <row r="158" spans="1:15" ht="15" customHeight="1" x14ac:dyDescent="0.25">
      <c r="A158" s="90"/>
      <c r="B158" s="90"/>
      <c r="C158" s="90"/>
      <c r="D158" s="34" t="s">
        <v>51</v>
      </c>
      <c r="E158" s="16">
        <v>3.0000000000000001E-3</v>
      </c>
      <c r="F158" s="16">
        <v>3.0000000000000001E-3</v>
      </c>
      <c r="G158" s="12">
        <v>20</v>
      </c>
      <c r="H158" s="12">
        <f>G158*E158</f>
        <v>0.06</v>
      </c>
      <c r="I158" s="29"/>
      <c r="J158" s="29"/>
      <c r="K158" s="29"/>
      <c r="L158" s="29"/>
      <c r="M158" s="38"/>
      <c r="N158" s="38"/>
    </row>
    <row r="159" spans="1:15" ht="15" customHeight="1" x14ac:dyDescent="0.25">
      <c r="A159" s="90"/>
      <c r="B159" s="90"/>
      <c r="C159" s="90"/>
      <c r="D159" s="34" t="s">
        <v>48</v>
      </c>
      <c r="E159" s="12">
        <v>8.2000000000000003E-2</v>
      </c>
      <c r="F159" s="12">
        <v>8.2000000000000003E-2</v>
      </c>
      <c r="G159" s="12">
        <v>0</v>
      </c>
      <c r="H159" s="12">
        <f t="shared" si="18"/>
        <v>0</v>
      </c>
      <c r="I159" s="29"/>
      <c r="J159" s="29"/>
      <c r="K159" s="29"/>
      <c r="L159" s="29"/>
      <c r="M159" s="38"/>
      <c r="N159" s="38"/>
    </row>
    <row r="160" spans="1:15" ht="15" customHeight="1" x14ac:dyDescent="0.25">
      <c r="A160" s="90"/>
      <c r="B160" s="90"/>
      <c r="C160" s="90"/>
      <c r="D160" s="34"/>
      <c r="E160" s="16"/>
      <c r="F160" s="16"/>
      <c r="G160" s="12"/>
      <c r="H160" s="12"/>
      <c r="I160" s="29"/>
      <c r="J160" s="29"/>
      <c r="K160" s="29"/>
      <c r="L160" s="29"/>
      <c r="M160" s="38"/>
      <c r="N160" s="38"/>
    </row>
    <row r="161" spans="1:14" ht="15" customHeight="1" x14ac:dyDescent="0.25">
      <c r="A161" s="90"/>
      <c r="B161" s="90"/>
      <c r="C161" s="90"/>
      <c r="D161" s="34"/>
      <c r="E161" s="16"/>
      <c r="F161" s="16"/>
      <c r="G161" s="12"/>
      <c r="H161" s="12"/>
      <c r="I161" s="57"/>
      <c r="J161" s="29"/>
      <c r="K161" s="29"/>
      <c r="L161" s="29"/>
      <c r="M161" s="38"/>
      <c r="N161" s="38"/>
    </row>
    <row r="162" spans="1:14" s="8" customFormat="1" ht="22.5" customHeight="1" x14ac:dyDescent="0.25">
      <c r="A162" s="97">
        <v>3</v>
      </c>
      <c r="B162" s="97" t="s">
        <v>129</v>
      </c>
      <c r="C162" s="97">
        <v>60</v>
      </c>
      <c r="D162" s="17" t="s">
        <v>132</v>
      </c>
      <c r="E162" s="35">
        <v>0.06</v>
      </c>
      <c r="F162" s="18">
        <v>5.5E-2</v>
      </c>
      <c r="G162" s="18">
        <v>50</v>
      </c>
      <c r="H162" s="18">
        <f>E162*G162</f>
        <v>3</v>
      </c>
      <c r="I162" s="18">
        <v>0.79</v>
      </c>
      <c r="J162" s="18">
        <v>15.11</v>
      </c>
      <c r="K162" s="18">
        <v>2.58</v>
      </c>
      <c r="L162" s="64">
        <f>(I162+K162)*4+(J162*9)</f>
        <v>149.47</v>
      </c>
      <c r="M162" s="20">
        <v>100505</v>
      </c>
      <c r="N162" s="64" t="s">
        <v>18</v>
      </c>
    </row>
    <row r="163" spans="1:14" s="8" customFormat="1" ht="22.5" customHeight="1" x14ac:dyDescent="0.25">
      <c r="A163" s="97"/>
      <c r="B163" s="97"/>
      <c r="C163" s="97"/>
      <c r="D163" s="17"/>
      <c r="E163" s="35"/>
      <c r="F163" s="18"/>
      <c r="G163" s="18"/>
      <c r="H163" s="18"/>
      <c r="I163" s="18"/>
      <c r="J163" s="18"/>
      <c r="K163" s="18"/>
      <c r="L163" s="64"/>
      <c r="M163" s="18"/>
      <c r="N163" s="64"/>
    </row>
    <row r="164" spans="1:14" ht="15" customHeight="1" x14ac:dyDescent="0.25">
      <c r="A164" s="64">
        <v>4</v>
      </c>
      <c r="B164" s="64" t="s">
        <v>103</v>
      </c>
      <c r="C164" s="64">
        <v>60</v>
      </c>
      <c r="D164" s="11" t="s">
        <v>30</v>
      </c>
      <c r="E164" s="64">
        <v>0.06</v>
      </c>
      <c r="F164" s="64">
        <v>0.06</v>
      </c>
      <c r="G164" s="12">
        <v>44</v>
      </c>
      <c r="H164" s="12">
        <f t="shared" ref="H164" si="20">G164*E164</f>
        <v>2.6399999999999997</v>
      </c>
      <c r="I164" s="64">
        <v>4.8</v>
      </c>
      <c r="J164" s="64">
        <v>1.8</v>
      </c>
      <c r="K164" s="64">
        <v>30</v>
      </c>
      <c r="L164" s="64">
        <f>(I164+K164)*4+(J164*9)</f>
        <v>155.39999999999998</v>
      </c>
      <c r="M164" s="64">
        <v>200102</v>
      </c>
      <c r="N164" s="64" t="s">
        <v>18</v>
      </c>
    </row>
    <row r="165" spans="1:14" ht="15" customHeight="1" x14ac:dyDescent="0.25">
      <c r="A165" s="90">
        <v>5</v>
      </c>
      <c r="B165" s="90" t="s">
        <v>65</v>
      </c>
      <c r="C165" s="90">
        <v>200</v>
      </c>
      <c r="D165" s="11" t="s">
        <v>66</v>
      </c>
      <c r="E165" s="64">
        <v>4.0000000000000001E-3</v>
      </c>
      <c r="F165" s="64">
        <v>4.0000000000000001E-3</v>
      </c>
      <c r="G165" s="12">
        <v>800</v>
      </c>
      <c r="H165" s="12">
        <f t="shared" si="18"/>
        <v>3.2</v>
      </c>
      <c r="I165" s="64">
        <v>2.76</v>
      </c>
      <c r="J165" s="64">
        <v>1.61</v>
      </c>
      <c r="K165" s="64">
        <v>10.97</v>
      </c>
      <c r="L165" s="64">
        <f>(I165+K165)*4+(J165*9)</f>
        <v>69.41</v>
      </c>
      <c r="M165" s="64">
        <v>160101</v>
      </c>
      <c r="N165" s="64" t="s">
        <v>18</v>
      </c>
    </row>
    <row r="166" spans="1:14" ht="15" customHeight="1" x14ac:dyDescent="0.25">
      <c r="A166" s="90"/>
      <c r="B166" s="90"/>
      <c r="C166" s="90"/>
      <c r="D166" s="11" t="s">
        <v>48</v>
      </c>
      <c r="E166" s="64">
        <v>0.05</v>
      </c>
      <c r="F166" s="64">
        <v>0.05</v>
      </c>
      <c r="G166" s="12">
        <v>0</v>
      </c>
      <c r="H166" s="12">
        <f t="shared" si="18"/>
        <v>0</v>
      </c>
      <c r="I166" s="64"/>
      <c r="J166" s="64"/>
      <c r="K166" s="64"/>
      <c r="L166" s="64"/>
      <c r="M166" s="64"/>
      <c r="N166" s="64"/>
    </row>
    <row r="167" spans="1:14" ht="15" customHeight="1" x14ac:dyDescent="0.25">
      <c r="A167" s="90"/>
      <c r="B167" s="90"/>
      <c r="C167" s="90"/>
      <c r="D167" s="11" t="s">
        <v>41</v>
      </c>
      <c r="E167" s="64">
        <v>0.02</v>
      </c>
      <c r="F167" s="64">
        <v>0.02</v>
      </c>
      <c r="G167" s="12">
        <v>73</v>
      </c>
      <c r="H167" s="12">
        <f t="shared" si="18"/>
        <v>1.46</v>
      </c>
      <c r="I167" s="64"/>
      <c r="J167" s="64"/>
      <c r="K167" s="64"/>
      <c r="L167" s="64"/>
      <c r="M167" s="64"/>
      <c r="N167" s="64"/>
    </row>
    <row r="168" spans="1:14" ht="15" customHeight="1" x14ac:dyDescent="0.25">
      <c r="A168" s="90"/>
      <c r="B168" s="90"/>
      <c r="C168" s="90"/>
      <c r="D168" s="11" t="s">
        <v>20</v>
      </c>
      <c r="E168" s="16">
        <v>0.1</v>
      </c>
      <c r="F168" s="16">
        <v>0.1</v>
      </c>
      <c r="G168" s="12">
        <v>65</v>
      </c>
      <c r="H168" s="12">
        <f t="shared" si="18"/>
        <v>6.5</v>
      </c>
      <c r="I168" s="12"/>
      <c r="J168" s="64"/>
      <c r="K168" s="64"/>
      <c r="L168" s="64"/>
      <c r="M168" s="64"/>
      <c r="N168" s="64"/>
    </row>
    <row r="169" spans="1:14" ht="15" customHeight="1" x14ac:dyDescent="0.25">
      <c r="A169" s="64">
        <v>6</v>
      </c>
      <c r="B169" s="64" t="s">
        <v>81</v>
      </c>
      <c r="C169" s="64">
        <v>130</v>
      </c>
      <c r="D169" s="11" t="s">
        <v>81</v>
      </c>
      <c r="E169" s="64">
        <v>0.13</v>
      </c>
      <c r="F169" s="64">
        <v>0.13</v>
      </c>
      <c r="G169" s="12">
        <v>40</v>
      </c>
      <c r="H169" s="12">
        <f t="shared" si="18"/>
        <v>5.2</v>
      </c>
      <c r="I169" s="39">
        <v>0.6</v>
      </c>
      <c r="J169" s="39">
        <v>0.6</v>
      </c>
      <c r="K169" s="39">
        <v>14.7</v>
      </c>
      <c r="L169" s="64">
        <f>(I169+K169)*4+(J169*9)</f>
        <v>66.599999999999994</v>
      </c>
      <c r="M169" s="27">
        <v>210110</v>
      </c>
      <c r="N169" s="27" t="s">
        <v>18</v>
      </c>
    </row>
    <row r="170" spans="1:14" ht="15" customHeight="1" x14ac:dyDescent="0.25">
      <c r="A170" s="88" t="s">
        <v>27</v>
      </c>
      <c r="B170" s="88"/>
      <c r="C170" s="88"/>
      <c r="D170" s="88"/>
      <c r="E170" s="88"/>
      <c r="F170" s="88"/>
      <c r="G170" s="88"/>
      <c r="H170" s="24">
        <f>SUM(H147:H169)</f>
        <v>71.2</v>
      </c>
      <c r="I170" s="24">
        <f>SUM(I147:I169)</f>
        <v>23.630000000000003</v>
      </c>
      <c r="J170" s="24">
        <f>SUM(J147:J169)</f>
        <v>33.64</v>
      </c>
      <c r="K170" s="24">
        <f>SUM(K147:K169)</f>
        <v>97.8</v>
      </c>
      <c r="L170" s="24">
        <f>SUM(L147:L169)</f>
        <v>788.48</v>
      </c>
      <c r="M170" s="64"/>
      <c r="N170" s="64"/>
    </row>
    <row r="171" spans="1:14" ht="15" customHeight="1" x14ac:dyDescent="0.25">
      <c r="A171" s="26"/>
      <c r="B171" s="36" t="s">
        <v>75</v>
      </c>
      <c r="C171" s="27"/>
      <c r="D171" s="27"/>
      <c r="E171" s="26"/>
      <c r="F171" s="26"/>
      <c r="G171" s="26"/>
      <c r="H171" s="40">
        <v>325.14999999999998</v>
      </c>
      <c r="I171" s="40"/>
      <c r="J171" s="40"/>
      <c r="K171" s="40"/>
      <c r="L171" s="40">
        <f>L19+L56+L132+L170</f>
        <v>1459.58</v>
      </c>
      <c r="M171" s="26"/>
      <c r="N171" s="26"/>
    </row>
    <row r="172" spans="1:14" ht="15" customHeight="1" x14ac:dyDescent="0.25">
      <c r="A172" s="26"/>
      <c r="B172" s="36" t="s">
        <v>76</v>
      </c>
      <c r="C172" s="27"/>
      <c r="D172" s="27"/>
      <c r="E172" s="26"/>
      <c r="F172" s="26"/>
      <c r="G172" s="26"/>
      <c r="H172" s="40">
        <v>65.03</v>
      </c>
      <c r="I172" s="40"/>
      <c r="J172" s="40"/>
      <c r="K172" s="40"/>
      <c r="L172" s="40">
        <f>L171/6</f>
        <v>243.26333333333332</v>
      </c>
      <c r="M172" s="26"/>
      <c r="N172" s="26"/>
    </row>
  </sheetData>
  <mergeCells count="58">
    <mergeCell ref="A165:A168"/>
    <mergeCell ref="B165:B168"/>
    <mergeCell ref="C165:C168"/>
    <mergeCell ref="A170:G170"/>
    <mergeCell ref="A156:A161"/>
    <mergeCell ref="B156:B161"/>
    <mergeCell ref="C156:C161"/>
    <mergeCell ref="A162:A163"/>
    <mergeCell ref="B162:B163"/>
    <mergeCell ref="C162:C163"/>
    <mergeCell ref="A132:G132"/>
    <mergeCell ref="A76:N76"/>
    <mergeCell ref="A147:A155"/>
    <mergeCell ref="B147:B155"/>
    <mergeCell ref="C147:C155"/>
    <mergeCell ref="A144:N144"/>
    <mergeCell ref="A85:A86"/>
    <mergeCell ref="B85:B86"/>
    <mergeCell ref="A113:A120"/>
    <mergeCell ref="B113:B120"/>
    <mergeCell ref="C113:C120"/>
    <mergeCell ref="A121:A125"/>
    <mergeCell ref="B121:B125"/>
    <mergeCell ref="C121:C125"/>
    <mergeCell ref="A128:A130"/>
    <mergeCell ref="B128:B130"/>
    <mergeCell ref="A3:N3"/>
    <mergeCell ref="A37:N37"/>
    <mergeCell ref="A6:A13"/>
    <mergeCell ref="A53:A58"/>
    <mergeCell ref="B53:B58"/>
    <mergeCell ref="C53:C58"/>
    <mergeCell ref="B6:B13"/>
    <mergeCell ref="C6:C13"/>
    <mergeCell ref="A14:A15"/>
    <mergeCell ref="B14:B15"/>
    <mergeCell ref="C14:C15"/>
    <mergeCell ref="A17:A20"/>
    <mergeCell ref="B17:B20"/>
    <mergeCell ref="C17:C20"/>
    <mergeCell ref="A22:G22"/>
    <mergeCell ref="A40:A52"/>
    <mergeCell ref="B40:B52"/>
    <mergeCell ref="C40:C52"/>
    <mergeCell ref="A60:A62"/>
    <mergeCell ref="B60:B62"/>
    <mergeCell ref="C60:C62"/>
    <mergeCell ref="C128:C130"/>
    <mergeCell ref="A64:G64"/>
    <mergeCell ref="A79:A84"/>
    <mergeCell ref="B79:B84"/>
    <mergeCell ref="C79:C84"/>
    <mergeCell ref="A110:N110"/>
    <mergeCell ref="C85:C86"/>
    <mergeCell ref="A87:A89"/>
    <mergeCell ref="B87:B89"/>
    <mergeCell ref="C87:C89"/>
    <mergeCell ref="A92:G92"/>
  </mergeCells>
  <pageMargins left="0.11811023622047245" right="0" top="0.15748031496062992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topLeftCell="A146" zoomScale="90" zoomScaleNormal="90" workbookViewId="0">
      <selection activeCell="G67" sqref="G66:G67"/>
    </sheetView>
  </sheetViews>
  <sheetFormatPr defaultRowHeight="15" x14ac:dyDescent="0.25"/>
  <cols>
    <col min="1" max="1" width="4.85546875" style="1" customWidth="1"/>
    <col min="2" max="2" width="20.140625" style="1" customWidth="1"/>
    <col min="3" max="3" width="10.140625" style="1" customWidth="1"/>
    <col min="4" max="4" width="17.140625" style="3" customWidth="1"/>
    <col min="5" max="5" width="8.28515625" style="1" customWidth="1"/>
    <col min="6" max="6" width="7.7109375" style="1" customWidth="1"/>
    <col min="7" max="7" width="8" style="2" customWidth="1"/>
    <col min="8" max="8" width="9.140625" style="1"/>
    <col min="9" max="9" width="8.28515625" customWidth="1"/>
    <col min="10" max="11" width="7.85546875" customWidth="1"/>
    <col min="12" max="12" width="8.28515625" customWidth="1"/>
    <col min="13" max="13" width="8.42578125" customWidth="1"/>
    <col min="14" max="14" width="17.28515625" customWidth="1"/>
  </cols>
  <sheetData>
    <row r="2" spans="1:14" ht="15.75" thickBot="1" x14ac:dyDescent="0.3"/>
    <row r="3" spans="1:14" ht="27.75" customHeight="1" x14ac:dyDescent="0.25">
      <c r="A3" s="92" t="s">
        <v>84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.75" x14ac:dyDescent="0.25">
      <c r="A4" s="95" t="s">
        <v>28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96"/>
    </row>
    <row r="5" spans="1:14" ht="54" customHeight="1" x14ac:dyDescent="0.25">
      <c r="A5" s="9" t="s">
        <v>0</v>
      </c>
      <c r="B5" s="76"/>
      <c r="C5" s="76" t="s">
        <v>1</v>
      </c>
      <c r="D5" s="11" t="s">
        <v>2</v>
      </c>
      <c r="E5" s="76" t="s">
        <v>3</v>
      </c>
      <c r="F5" s="76" t="s">
        <v>4</v>
      </c>
      <c r="G5" s="12" t="s">
        <v>5</v>
      </c>
      <c r="H5" s="76" t="s">
        <v>6</v>
      </c>
      <c r="I5" s="76" t="s">
        <v>7</v>
      </c>
      <c r="J5" s="75" t="s">
        <v>8</v>
      </c>
      <c r="K5" s="76" t="s">
        <v>9</v>
      </c>
      <c r="L5" s="76" t="s">
        <v>10</v>
      </c>
      <c r="M5" s="76" t="s">
        <v>11</v>
      </c>
      <c r="N5" s="14" t="s">
        <v>12</v>
      </c>
    </row>
    <row r="6" spans="1:14" ht="15.75" x14ac:dyDescent="0.25">
      <c r="A6" s="76"/>
      <c r="B6" s="76" t="s">
        <v>13</v>
      </c>
      <c r="C6" s="76" t="s">
        <v>14</v>
      </c>
      <c r="D6" s="11"/>
      <c r="E6" s="76" t="s">
        <v>14</v>
      </c>
      <c r="F6" s="76" t="s">
        <v>14</v>
      </c>
      <c r="G6" s="12" t="s">
        <v>15</v>
      </c>
      <c r="H6" s="76" t="s">
        <v>16</v>
      </c>
      <c r="I6" s="76" t="s">
        <v>14</v>
      </c>
      <c r="J6" s="76" t="s">
        <v>14</v>
      </c>
      <c r="K6" s="76" t="s">
        <v>14</v>
      </c>
      <c r="L6" s="76" t="s">
        <v>14</v>
      </c>
      <c r="M6" s="76"/>
      <c r="N6" s="76"/>
    </row>
    <row r="7" spans="1:14" ht="15" customHeight="1" x14ac:dyDescent="0.25">
      <c r="A7" s="90">
        <v>1</v>
      </c>
      <c r="B7" s="98" t="s">
        <v>93</v>
      </c>
      <c r="C7" s="90" t="s">
        <v>125</v>
      </c>
      <c r="D7" s="11" t="s">
        <v>99</v>
      </c>
      <c r="E7" s="16">
        <v>0.107</v>
      </c>
      <c r="F7" s="76">
        <v>0.08</v>
      </c>
      <c r="G7" s="12">
        <v>450</v>
      </c>
      <c r="H7" s="12">
        <f>G7*E7</f>
        <v>48.15</v>
      </c>
      <c r="I7" s="76">
        <v>12.15</v>
      </c>
      <c r="J7" s="76">
        <v>11.18</v>
      </c>
      <c r="K7" s="76">
        <v>2.23</v>
      </c>
      <c r="L7" s="76">
        <f t="shared" ref="L7" si="0">(I7+K7)*4+(J7*9)</f>
        <v>158.14000000000001</v>
      </c>
      <c r="M7" s="76">
        <v>120549</v>
      </c>
      <c r="N7" s="76" t="s">
        <v>18</v>
      </c>
    </row>
    <row r="8" spans="1:14" ht="15" customHeight="1" x14ac:dyDescent="0.25">
      <c r="A8" s="90"/>
      <c r="B8" s="99"/>
      <c r="C8" s="90"/>
      <c r="D8" s="11" t="s">
        <v>24</v>
      </c>
      <c r="E8" s="12">
        <v>1.9E-2</v>
      </c>
      <c r="F8" s="76">
        <v>0.01</v>
      </c>
      <c r="G8" s="12">
        <v>0</v>
      </c>
      <c r="H8" s="12">
        <f>G8*E8</f>
        <v>0</v>
      </c>
      <c r="I8" s="76"/>
      <c r="J8" s="76"/>
      <c r="K8" s="76"/>
      <c r="L8" s="76"/>
      <c r="M8" s="76"/>
      <c r="N8" s="76"/>
    </row>
    <row r="9" spans="1:14" ht="15" customHeight="1" x14ac:dyDescent="0.25">
      <c r="A9" s="90"/>
      <c r="B9" s="99"/>
      <c r="C9" s="90"/>
      <c r="D9" s="11" t="s">
        <v>19</v>
      </c>
      <c r="E9" s="76">
        <v>5.0000000000000001E-3</v>
      </c>
      <c r="F9" s="76">
        <v>5.0000000000000001E-3</v>
      </c>
      <c r="G9" s="12">
        <v>20</v>
      </c>
      <c r="H9" s="12">
        <f t="shared" ref="H9:H27" si="1">G9*E9</f>
        <v>0.1</v>
      </c>
      <c r="I9" s="76"/>
      <c r="J9" s="76"/>
      <c r="K9" s="76"/>
      <c r="L9" s="76"/>
      <c r="M9" s="76"/>
      <c r="N9" s="76"/>
    </row>
    <row r="10" spans="1:14" ht="15" customHeight="1" x14ac:dyDescent="0.25">
      <c r="A10" s="90"/>
      <c r="B10" s="99"/>
      <c r="C10" s="90"/>
      <c r="D10" s="11" t="s">
        <v>21</v>
      </c>
      <c r="E10" s="76">
        <v>5.0000000000000001E-3</v>
      </c>
      <c r="F10" s="76">
        <v>4.0000000000000001E-3</v>
      </c>
      <c r="G10" s="12">
        <v>35</v>
      </c>
      <c r="H10" s="12">
        <f t="shared" si="1"/>
        <v>0.17500000000000002</v>
      </c>
      <c r="I10" s="76"/>
      <c r="J10" s="76"/>
      <c r="K10" s="76"/>
      <c r="L10" s="76"/>
      <c r="M10" s="76"/>
      <c r="N10" s="76"/>
    </row>
    <row r="11" spans="1:14" ht="15" customHeight="1" x14ac:dyDescent="0.25">
      <c r="A11" s="90"/>
      <c r="B11" s="99"/>
      <c r="C11" s="90"/>
      <c r="D11" s="11" t="s">
        <v>46</v>
      </c>
      <c r="E11" s="76">
        <v>5.0000000000000001E-3</v>
      </c>
      <c r="F11" s="76">
        <v>4.0000000000000001E-3</v>
      </c>
      <c r="G11" s="12">
        <v>40</v>
      </c>
      <c r="H11" s="12">
        <f t="shared" si="1"/>
        <v>0.2</v>
      </c>
      <c r="I11" s="76"/>
      <c r="J11" s="76"/>
      <c r="K11" s="76"/>
      <c r="L11" s="76"/>
      <c r="M11" s="76"/>
      <c r="N11" s="76"/>
    </row>
    <row r="12" spans="1:14" ht="15" customHeight="1" x14ac:dyDescent="0.25">
      <c r="A12" s="90"/>
      <c r="B12" s="99"/>
      <c r="C12" s="90"/>
      <c r="D12" s="11" t="s">
        <v>26</v>
      </c>
      <c r="E12" s="76">
        <v>8.0000000000000002E-3</v>
      </c>
      <c r="F12" s="76">
        <v>8.0000000000000002E-3</v>
      </c>
      <c r="G12" s="12">
        <v>150</v>
      </c>
      <c r="H12" s="12">
        <f t="shared" si="1"/>
        <v>1.2</v>
      </c>
      <c r="I12" s="76"/>
      <c r="J12" s="76"/>
      <c r="K12" s="76"/>
      <c r="L12" s="76"/>
      <c r="M12" s="76"/>
      <c r="N12" s="76"/>
    </row>
    <row r="13" spans="1:14" ht="15" customHeight="1" x14ac:dyDescent="0.25">
      <c r="A13" s="90"/>
      <c r="B13" s="99"/>
      <c r="C13" s="90"/>
      <c r="D13" s="11" t="s">
        <v>25</v>
      </c>
      <c r="E13" s="76">
        <v>8.0000000000000002E-3</v>
      </c>
      <c r="F13" s="76">
        <v>8.0000000000000002E-3</v>
      </c>
      <c r="G13" s="12">
        <v>135</v>
      </c>
      <c r="H13" s="12">
        <f t="shared" si="1"/>
        <v>1.08</v>
      </c>
      <c r="I13" s="76"/>
      <c r="J13" s="76"/>
      <c r="K13" s="76"/>
      <c r="L13" s="76"/>
      <c r="M13" s="76"/>
      <c r="N13" s="76"/>
    </row>
    <row r="14" spans="1:14" ht="15" customHeight="1" x14ac:dyDescent="0.25">
      <c r="A14" s="90"/>
      <c r="B14" s="99"/>
      <c r="C14" s="90"/>
      <c r="D14" s="11" t="s">
        <v>47</v>
      </c>
      <c r="E14" s="76">
        <v>5.0000000000000001E-3</v>
      </c>
      <c r="F14" s="76">
        <v>5.0000000000000001E-3</v>
      </c>
      <c r="G14" s="12">
        <v>32</v>
      </c>
      <c r="H14" s="12">
        <f t="shared" si="1"/>
        <v>0.16</v>
      </c>
      <c r="I14" s="76"/>
      <c r="J14" s="76"/>
      <c r="K14" s="76"/>
      <c r="L14" s="76"/>
      <c r="M14" s="76"/>
      <c r="N14" s="76"/>
    </row>
    <row r="15" spans="1:14" ht="15" customHeight="1" x14ac:dyDescent="0.25">
      <c r="A15" s="90"/>
      <c r="B15" s="100"/>
      <c r="C15" s="90"/>
      <c r="D15" s="11" t="s">
        <v>24</v>
      </c>
      <c r="E15" s="76">
        <v>3.5000000000000003E-2</v>
      </c>
      <c r="F15" s="76">
        <v>3.1E-2</v>
      </c>
      <c r="G15" s="12">
        <v>0</v>
      </c>
      <c r="H15" s="12">
        <f t="shared" si="1"/>
        <v>0</v>
      </c>
      <c r="I15" s="76"/>
      <c r="J15" s="76"/>
      <c r="K15" s="76"/>
      <c r="L15" s="76"/>
      <c r="M15" s="76"/>
      <c r="N15" s="76"/>
    </row>
    <row r="16" spans="1:14" ht="15" customHeight="1" x14ac:dyDescent="0.25">
      <c r="A16" s="90">
        <v>2</v>
      </c>
      <c r="B16" s="90" t="s">
        <v>62</v>
      </c>
      <c r="C16" s="90" t="s">
        <v>67</v>
      </c>
      <c r="D16" s="11"/>
      <c r="E16" s="16"/>
      <c r="F16" s="76"/>
      <c r="G16" s="12"/>
      <c r="H16" s="12"/>
      <c r="I16" s="76"/>
      <c r="J16" s="76"/>
      <c r="K16" s="76"/>
      <c r="L16" s="76"/>
      <c r="M16" s="76"/>
      <c r="N16" s="76"/>
    </row>
    <row r="17" spans="1:14" ht="15" customHeight="1" x14ac:dyDescent="0.25">
      <c r="A17" s="90"/>
      <c r="B17" s="90"/>
      <c r="C17" s="90"/>
      <c r="D17" s="11" t="s">
        <v>94</v>
      </c>
      <c r="E17" s="16">
        <v>0.05</v>
      </c>
      <c r="F17" s="76">
        <v>0.05</v>
      </c>
      <c r="G17" s="12">
        <v>50</v>
      </c>
      <c r="H17" s="12">
        <f t="shared" ref="H17:H20" si="2">G17*E17</f>
        <v>2.5</v>
      </c>
      <c r="I17" s="76">
        <v>4.5999999999999996</v>
      </c>
      <c r="J17" s="76">
        <v>5.2</v>
      </c>
      <c r="K17" s="76">
        <v>34.020000000000003</v>
      </c>
      <c r="L17" s="76">
        <f t="shared" ref="L17" si="3">(I17+K17)*4+(J17*9)</f>
        <v>201.28000000000003</v>
      </c>
      <c r="M17" s="76">
        <v>120201</v>
      </c>
      <c r="N17" s="76" t="s">
        <v>95</v>
      </c>
    </row>
    <row r="18" spans="1:14" ht="15" customHeight="1" x14ac:dyDescent="0.25">
      <c r="A18" s="90"/>
      <c r="B18" s="90"/>
      <c r="C18" s="90"/>
      <c r="D18" s="11" t="s">
        <v>91</v>
      </c>
      <c r="E18" s="76">
        <v>5.0000000000000001E-3</v>
      </c>
      <c r="F18" s="76">
        <v>5.0000000000000001E-3</v>
      </c>
      <c r="G18" s="12">
        <v>595</v>
      </c>
      <c r="H18" s="12">
        <f t="shared" si="2"/>
        <v>2.9750000000000001</v>
      </c>
      <c r="I18" s="76"/>
      <c r="J18" s="76"/>
      <c r="K18" s="76"/>
      <c r="L18" s="76"/>
      <c r="M18" s="76"/>
      <c r="N18" s="76"/>
    </row>
    <row r="19" spans="1:14" ht="15" customHeight="1" x14ac:dyDescent="0.25">
      <c r="A19" s="90"/>
      <c r="B19" s="90"/>
      <c r="C19" s="90"/>
      <c r="D19" s="11" t="s">
        <v>24</v>
      </c>
      <c r="E19" s="76">
        <v>0.06</v>
      </c>
      <c r="F19" s="76">
        <v>0.06</v>
      </c>
      <c r="G19" s="12">
        <v>0</v>
      </c>
      <c r="H19" s="12">
        <f t="shared" si="2"/>
        <v>0</v>
      </c>
      <c r="I19" s="76"/>
      <c r="J19" s="76"/>
      <c r="K19" s="76"/>
      <c r="L19" s="76"/>
      <c r="M19" s="76"/>
      <c r="N19" s="76"/>
    </row>
    <row r="20" spans="1:14" ht="15" customHeight="1" x14ac:dyDescent="0.25">
      <c r="A20" s="90"/>
      <c r="B20" s="90"/>
      <c r="C20" s="90"/>
      <c r="D20" s="11" t="s">
        <v>19</v>
      </c>
      <c r="E20" s="76">
        <v>3.0000000000000001E-3</v>
      </c>
      <c r="F20" s="76">
        <v>3.0000000000000001E-3</v>
      </c>
      <c r="G20" s="12">
        <v>20</v>
      </c>
      <c r="H20" s="12">
        <f t="shared" si="2"/>
        <v>0.06</v>
      </c>
      <c r="I20" s="76"/>
      <c r="J20" s="76"/>
      <c r="K20" s="76"/>
      <c r="L20" s="76"/>
      <c r="M20" s="76"/>
      <c r="N20" s="76"/>
    </row>
    <row r="21" spans="1:14" ht="15" customHeight="1" x14ac:dyDescent="0.25">
      <c r="A21" s="90"/>
      <c r="B21" s="90"/>
      <c r="C21" s="90"/>
      <c r="D21" s="11"/>
      <c r="E21" s="76"/>
      <c r="F21" s="76"/>
      <c r="G21" s="12"/>
      <c r="H21" s="12"/>
      <c r="I21" s="76"/>
      <c r="J21" s="76"/>
      <c r="K21" s="76"/>
      <c r="L21" s="76"/>
      <c r="M21" s="76"/>
      <c r="N21" s="76"/>
    </row>
    <row r="22" spans="1:14" s="8" customFormat="1" ht="23.1" customHeight="1" x14ac:dyDescent="0.25">
      <c r="A22" s="97">
        <v>3</v>
      </c>
      <c r="B22" s="97" t="s">
        <v>129</v>
      </c>
      <c r="C22" s="97">
        <v>50</v>
      </c>
      <c r="D22" s="17" t="s">
        <v>72</v>
      </c>
      <c r="E22" s="35">
        <v>0.05</v>
      </c>
      <c r="F22" s="18">
        <v>0.05</v>
      </c>
      <c r="G22" s="18">
        <v>50</v>
      </c>
      <c r="H22" s="19">
        <f>E22*G22</f>
        <v>2.5</v>
      </c>
      <c r="I22" s="18">
        <v>0.79</v>
      </c>
      <c r="J22" s="18">
        <v>15.11</v>
      </c>
      <c r="K22" s="18">
        <v>2.58</v>
      </c>
      <c r="L22" s="76">
        <f>(I22+K22)*4+(J22*9)</f>
        <v>149.47</v>
      </c>
      <c r="M22" s="20">
        <v>100505</v>
      </c>
      <c r="N22" s="76" t="s">
        <v>18</v>
      </c>
    </row>
    <row r="23" spans="1:14" s="8" customFormat="1" ht="23.1" customHeight="1" x14ac:dyDescent="0.25">
      <c r="A23" s="97"/>
      <c r="B23" s="97"/>
      <c r="C23" s="97"/>
      <c r="D23" s="17"/>
      <c r="E23" s="35"/>
      <c r="F23" s="18"/>
      <c r="G23" s="18"/>
      <c r="H23" s="19"/>
      <c r="I23" s="18"/>
      <c r="J23" s="18"/>
      <c r="K23" s="18"/>
      <c r="L23" s="77"/>
      <c r="M23" s="18"/>
      <c r="N23" s="77"/>
    </row>
    <row r="24" spans="1:14" ht="15" customHeight="1" x14ac:dyDescent="0.25">
      <c r="A24" s="99">
        <v>4</v>
      </c>
      <c r="B24" s="90" t="s">
        <v>50</v>
      </c>
      <c r="C24" s="90" t="s">
        <v>59</v>
      </c>
      <c r="D24" s="11" t="s">
        <v>49</v>
      </c>
      <c r="E24" s="76">
        <v>1E-3</v>
      </c>
      <c r="F24" s="76">
        <v>1E-3</v>
      </c>
      <c r="G24" s="12">
        <v>700</v>
      </c>
      <c r="H24" s="12">
        <f t="shared" si="1"/>
        <v>0.70000000000000007</v>
      </c>
      <c r="I24" s="76">
        <v>0</v>
      </c>
      <c r="J24" s="76">
        <v>0</v>
      </c>
      <c r="K24" s="76">
        <v>10</v>
      </c>
      <c r="L24" s="22">
        <f>(I24+K24)*4+(J24*9)</f>
        <v>40</v>
      </c>
      <c r="M24" s="76">
        <v>160105</v>
      </c>
      <c r="N24" s="76" t="s">
        <v>18</v>
      </c>
    </row>
    <row r="25" spans="1:14" ht="15" customHeight="1" x14ac:dyDescent="0.25">
      <c r="A25" s="99"/>
      <c r="B25" s="91"/>
      <c r="C25" s="91"/>
      <c r="D25" s="11" t="s">
        <v>24</v>
      </c>
      <c r="E25" s="76">
        <v>0.19600000000000001</v>
      </c>
      <c r="F25" s="76">
        <v>0.19600000000000001</v>
      </c>
      <c r="G25" s="12">
        <v>0</v>
      </c>
      <c r="H25" s="12">
        <v>0</v>
      </c>
      <c r="I25" s="76"/>
      <c r="J25" s="76"/>
      <c r="K25" s="76"/>
      <c r="L25" s="76"/>
      <c r="M25" s="76"/>
      <c r="N25" s="76"/>
    </row>
    <row r="26" spans="1:14" ht="15" customHeight="1" x14ac:dyDescent="0.25">
      <c r="A26" s="100"/>
      <c r="B26" s="91"/>
      <c r="C26" s="91"/>
      <c r="D26" s="11" t="s">
        <v>41</v>
      </c>
      <c r="E26" s="76">
        <v>1.4999999999999999E-2</v>
      </c>
      <c r="F26" s="76">
        <v>1.4999999999999999E-2</v>
      </c>
      <c r="G26" s="12">
        <v>73</v>
      </c>
      <c r="H26" s="12">
        <f t="shared" si="1"/>
        <v>1.095</v>
      </c>
      <c r="I26" s="76"/>
      <c r="J26" s="76"/>
      <c r="K26" s="76"/>
      <c r="L26" s="76"/>
      <c r="M26" s="76"/>
      <c r="N26" s="76"/>
    </row>
    <row r="27" spans="1:14" ht="15" customHeight="1" x14ac:dyDescent="0.25">
      <c r="A27" s="76">
        <v>5</v>
      </c>
      <c r="B27" s="76" t="s">
        <v>103</v>
      </c>
      <c r="C27" s="76">
        <v>50</v>
      </c>
      <c r="D27" s="11" t="s">
        <v>30</v>
      </c>
      <c r="E27" s="76">
        <v>0.05</v>
      </c>
      <c r="F27" s="76">
        <v>0.05</v>
      </c>
      <c r="G27" s="12">
        <v>44</v>
      </c>
      <c r="H27" s="12">
        <f t="shared" si="1"/>
        <v>2.2000000000000002</v>
      </c>
      <c r="I27" s="76">
        <v>4.8</v>
      </c>
      <c r="J27" s="76">
        <v>1.8</v>
      </c>
      <c r="K27" s="76">
        <v>30</v>
      </c>
      <c r="L27" s="76">
        <f>(I27+K27)*4+(J27*9)</f>
        <v>155.39999999999998</v>
      </c>
      <c r="M27" s="76">
        <v>200102</v>
      </c>
      <c r="N27" s="76" t="s">
        <v>18</v>
      </c>
    </row>
    <row r="28" spans="1:14" s="8" customFormat="1" ht="15" customHeight="1" x14ac:dyDescent="0.25">
      <c r="A28" s="78">
        <v>6</v>
      </c>
      <c r="B28" s="78"/>
      <c r="C28" s="78"/>
      <c r="D28" s="30"/>
      <c r="E28" s="55"/>
      <c r="F28" s="78"/>
      <c r="G28" s="18"/>
      <c r="H28" s="18"/>
      <c r="I28" s="50"/>
      <c r="J28" s="50"/>
      <c r="K28" s="50"/>
      <c r="L28" s="78">
        <f>(I28+K28)*4+(J28*9)</f>
        <v>0</v>
      </c>
      <c r="M28" s="51"/>
      <c r="N28" s="52"/>
    </row>
    <row r="29" spans="1:14" ht="15.75" customHeight="1" x14ac:dyDescent="0.25">
      <c r="A29" s="88" t="s">
        <v>27</v>
      </c>
      <c r="B29" s="88"/>
      <c r="C29" s="88"/>
      <c r="D29" s="88"/>
      <c r="E29" s="88"/>
      <c r="F29" s="88"/>
      <c r="G29" s="88"/>
      <c r="H29" s="24">
        <f>SUM(H7:H28)</f>
        <v>63.095000000000006</v>
      </c>
      <c r="I29" s="24">
        <f>SUM(I7:I28)</f>
        <v>22.34</v>
      </c>
      <c r="J29" s="24">
        <f>SUM(J7:J28)</f>
        <v>33.29</v>
      </c>
      <c r="K29" s="24">
        <f>SUM(K7:K28)</f>
        <v>78.83</v>
      </c>
      <c r="L29" s="24">
        <f>SUM(L7:L28)</f>
        <v>704.29000000000008</v>
      </c>
      <c r="M29" s="76"/>
      <c r="N29" s="76"/>
    </row>
    <row r="30" spans="1:14" x14ac:dyDescent="0.25">
      <c r="G30"/>
      <c r="H30"/>
    </row>
    <row r="34" spans="1:14" ht="15" customHeight="1" x14ac:dyDescent="0.25"/>
    <row r="35" spans="1:14" hidden="1" x14ac:dyDescent="0.25"/>
    <row r="36" spans="1:14" hidden="1" x14ac:dyDescent="0.25"/>
    <row r="37" spans="1:14" hidden="1" x14ac:dyDescent="0.25"/>
    <row r="38" spans="1:14" ht="15.75" x14ac:dyDescent="0.25">
      <c r="A38" s="88" t="s">
        <v>39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 ht="54" customHeight="1" x14ac:dyDescent="0.25">
      <c r="A39" s="76" t="s">
        <v>0</v>
      </c>
      <c r="B39" s="76"/>
      <c r="C39" s="76" t="s">
        <v>1</v>
      </c>
      <c r="D39" s="11" t="s">
        <v>2</v>
      </c>
      <c r="E39" s="76" t="s">
        <v>3</v>
      </c>
      <c r="F39" s="76" t="s">
        <v>4</v>
      </c>
      <c r="G39" s="12" t="s">
        <v>5</v>
      </c>
      <c r="H39" s="76" t="s">
        <v>6</v>
      </c>
      <c r="I39" s="76" t="s">
        <v>7</v>
      </c>
      <c r="J39" s="75" t="s">
        <v>8</v>
      </c>
      <c r="K39" s="76" t="s">
        <v>9</v>
      </c>
      <c r="L39" s="76" t="s">
        <v>10</v>
      </c>
      <c r="M39" s="76" t="s">
        <v>11</v>
      </c>
      <c r="N39" s="76" t="s">
        <v>12</v>
      </c>
    </row>
    <row r="40" spans="1:14" ht="15.75" x14ac:dyDescent="0.25">
      <c r="A40" s="76"/>
      <c r="B40" s="76" t="s">
        <v>13</v>
      </c>
      <c r="C40" s="76" t="s">
        <v>14</v>
      </c>
      <c r="D40" s="11"/>
      <c r="E40" s="76" t="s">
        <v>14</v>
      </c>
      <c r="F40" s="76" t="s">
        <v>14</v>
      </c>
      <c r="G40" s="12" t="s">
        <v>15</v>
      </c>
      <c r="H40" s="76" t="s">
        <v>16</v>
      </c>
      <c r="I40" s="76" t="s">
        <v>14</v>
      </c>
      <c r="J40" s="76" t="s">
        <v>14</v>
      </c>
      <c r="K40" s="76" t="s">
        <v>14</v>
      </c>
      <c r="L40" s="76" t="s">
        <v>14</v>
      </c>
      <c r="M40" s="76"/>
      <c r="N40" s="76"/>
    </row>
    <row r="41" spans="1:14" ht="15" customHeight="1" x14ac:dyDescent="0.25">
      <c r="A41" s="90">
        <v>1</v>
      </c>
      <c r="B41" s="87" t="s">
        <v>29</v>
      </c>
      <c r="C41" s="90">
        <v>230</v>
      </c>
      <c r="D41" s="11" t="s">
        <v>43</v>
      </c>
      <c r="E41" s="16">
        <v>0.11</v>
      </c>
      <c r="F41" s="76">
        <v>0.1</v>
      </c>
      <c r="G41" s="12">
        <v>350</v>
      </c>
      <c r="H41" s="12">
        <f>G41*E41</f>
        <v>38.5</v>
      </c>
      <c r="I41" s="76">
        <v>19.440000000000001</v>
      </c>
      <c r="J41" s="76">
        <v>18</v>
      </c>
      <c r="K41" s="76">
        <v>26.33</v>
      </c>
      <c r="L41" s="76">
        <f>(I41+K41)*4+(J41*9)</f>
        <v>345.08</v>
      </c>
      <c r="M41" s="76">
        <v>120609</v>
      </c>
      <c r="N41" s="76" t="s">
        <v>18</v>
      </c>
    </row>
    <row r="42" spans="1:14" ht="15" customHeight="1" x14ac:dyDescent="0.25">
      <c r="A42" s="90"/>
      <c r="B42" s="87"/>
      <c r="C42" s="90"/>
      <c r="D42" s="11" t="s">
        <v>44</v>
      </c>
      <c r="E42" s="76">
        <v>2E-3</v>
      </c>
      <c r="F42" s="76">
        <v>2E-3</v>
      </c>
      <c r="G42" s="12">
        <v>20</v>
      </c>
      <c r="H42" s="12">
        <f t="shared" ref="H42:H49" si="4">G42*E42</f>
        <v>0.04</v>
      </c>
      <c r="I42" s="76"/>
      <c r="J42" s="76"/>
      <c r="K42" s="76"/>
      <c r="L42" s="76"/>
      <c r="M42" s="76"/>
      <c r="N42" s="76"/>
    </row>
    <row r="43" spans="1:14" ht="15" customHeight="1" x14ac:dyDescent="0.25">
      <c r="A43" s="90"/>
      <c r="B43" s="87"/>
      <c r="C43" s="90"/>
      <c r="D43" s="11" t="s">
        <v>45</v>
      </c>
      <c r="E43" s="12">
        <v>0.17</v>
      </c>
      <c r="F43" s="76">
        <v>0.15</v>
      </c>
      <c r="G43" s="12">
        <v>40</v>
      </c>
      <c r="H43" s="12">
        <f t="shared" si="4"/>
        <v>6.8000000000000007</v>
      </c>
      <c r="I43" s="76"/>
      <c r="J43" s="76"/>
      <c r="K43" s="76"/>
      <c r="L43" s="76"/>
      <c r="M43" s="76"/>
      <c r="N43" s="76"/>
    </row>
    <row r="44" spans="1:14" ht="15" customHeight="1" x14ac:dyDescent="0.25">
      <c r="A44" s="90"/>
      <c r="B44" s="87"/>
      <c r="C44" s="90"/>
      <c r="D44" s="11" t="s">
        <v>46</v>
      </c>
      <c r="E44" s="76">
        <v>5.0000000000000001E-3</v>
      </c>
      <c r="F44" s="76">
        <v>5.0000000000000001E-3</v>
      </c>
      <c r="G44" s="12">
        <v>40</v>
      </c>
      <c r="H44" s="12">
        <f>G44*E44</f>
        <v>0.2</v>
      </c>
      <c r="I44" s="76"/>
      <c r="J44" s="76"/>
      <c r="K44" s="76"/>
      <c r="L44" s="76"/>
      <c r="M44" s="76"/>
      <c r="N44" s="76"/>
    </row>
    <row r="45" spans="1:14" ht="15" customHeight="1" x14ac:dyDescent="0.25">
      <c r="A45" s="90"/>
      <c r="B45" s="87"/>
      <c r="C45" s="90"/>
      <c r="D45" s="11" t="s">
        <v>26</v>
      </c>
      <c r="E45" s="76">
        <v>5.0000000000000001E-3</v>
      </c>
      <c r="F45" s="76">
        <v>5.0000000000000001E-3</v>
      </c>
      <c r="G45" s="12">
        <v>150</v>
      </c>
      <c r="H45" s="12">
        <f t="shared" si="4"/>
        <v>0.75</v>
      </c>
      <c r="I45" s="76"/>
      <c r="J45" s="76"/>
      <c r="K45" s="76"/>
      <c r="L45" s="76"/>
      <c r="M45" s="76"/>
      <c r="N45" s="76"/>
    </row>
    <row r="46" spans="1:14" ht="15" customHeight="1" x14ac:dyDescent="0.25">
      <c r="A46" s="90"/>
      <c r="B46" s="87"/>
      <c r="C46" s="90"/>
      <c r="D46" s="11" t="s">
        <v>21</v>
      </c>
      <c r="E46" s="76">
        <v>5.0000000000000001E-3</v>
      </c>
      <c r="F46" s="76">
        <v>5.0000000000000001E-3</v>
      </c>
      <c r="G46" s="12">
        <v>35</v>
      </c>
      <c r="H46" s="12">
        <f>G46*E46</f>
        <v>0.17500000000000002</v>
      </c>
      <c r="I46" s="76"/>
      <c r="J46" s="76"/>
      <c r="K46" s="76"/>
      <c r="L46" s="76"/>
      <c r="M46" s="76"/>
      <c r="N46" s="76"/>
    </row>
    <row r="47" spans="1:14" ht="15" customHeight="1" x14ac:dyDescent="0.25">
      <c r="A47" s="90"/>
      <c r="B47" s="87"/>
      <c r="C47" s="90"/>
      <c r="D47" s="11" t="s">
        <v>47</v>
      </c>
      <c r="E47" s="76">
        <v>3.0000000000000001E-3</v>
      </c>
      <c r="F47" s="76">
        <v>3.0000000000000001E-3</v>
      </c>
      <c r="G47" s="12">
        <v>32</v>
      </c>
      <c r="H47" s="12">
        <f t="shared" si="4"/>
        <v>9.6000000000000002E-2</v>
      </c>
      <c r="I47" s="76"/>
      <c r="J47" s="76"/>
      <c r="K47" s="76"/>
      <c r="L47" s="76"/>
      <c r="M47" s="76"/>
      <c r="N47" s="76"/>
    </row>
    <row r="48" spans="1:14" ht="15" customHeight="1" x14ac:dyDescent="0.25">
      <c r="A48" s="90"/>
      <c r="B48" s="87"/>
      <c r="C48" s="90"/>
      <c r="D48" s="11" t="s">
        <v>25</v>
      </c>
      <c r="E48" s="76">
        <v>5.0000000000000001E-3</v>
      </c>
      <c r="F48" s="76">
        <v>5.0000000000000001E-3</v>
      </c>
      <c r="G48" s="12">
        <v>135</v>
      </c>
      <c r="H48" s="12">
        <f>G48*E48</f>
        <v>0.67500000000000004</v>
      </c>
      <c r="I48" s="76"/>
      <c r="J48" s="76"/>
      <c r="K48" s="76"/>
      <c r="L48" s="76"/>
      <c r="M48" s="76"/>
      <c r="N48" s="76"/>
    </row>
    <row r="49" spans="1:14" ht="15" customHeight="1" x14ac:dyDescent="0.25">
      <c r="A49" s="90"/>
      <c r="B49" s="87"/>
      <c r="C49" s="90"/>
      <c r="D49" s="11" t="s">
        <v>48</v>
      </c>
      <c r="E49" s="76">
        <v>0.05</v>
      </c>
      <c r="F49" s="76">
        <v>0.05</v>
      </c>
      <c r="G49" s="12">
        <v>0</v>
      </c>
      <c r="H49" s="12">
        <f t="shared" si="4"/>
        <v>0</v>
      </c>
      <c r="I49" s="35"/>
      <c r="J49" s="78"/>
      <c r="K49" s="76"/>
      <c r="L49" s="76"/>
      <c r="M49" s="76"/>
      <c r="N49" s="76"/>
    </row>
    <row r="50" spans="1:14" s="8" customFormat="1" ht="23.1" customHeight="1" x14ac:dyDescent="0.25">
      <c r="A50" s="97">
        <v>2</v>
      </c>
      <c r="B50" s="97" t="s">
        <v>128</v>
      </c>
      <c r="C50" s="97">
        <v>50</v>
      </c>
      <c r="D50" s="17" t="s">
        <v>71</v>
      </c>
      <c r="E50" s="35">
        <v>0.05</v>
      </c>
      <c r="F50" s="18">
        <v>0.05</v>
      </c>
      <c r="G50" s="18">
        <v>50</v>
      </c>
      <c r="H50" s="18">
        <f t="shared" ref="H50" si="5">E50*G50</f>
        <v>2.5</v>
      </c>
      <c r="I50" s="18">
        <v>0.79</v>
      </c>
      <c r="J50" s="18">
        <v>15.11</v>
      </c>
      <c r="K50" s="18">
        <v>2.58</v>
      </c>
      <c r="L50" s="76">
        <f t="shared" ref="L50" si="6">(I50+K50)*4+(J50*9)</f>
        <v>149.47</v>
      </c>
      <c r="M50" s="20">
        <v>100505</v>
      </c>
      <c r="N50" s="76" t="s">
        <v>18</v>
      </c>
    </row>
    <row r="51" spans="1:14" s="8" customFormat="1" ht="23.1" customHeight="1" x14ac:dyDescent="0.25">
      <c r="A51" s="97"/>
      <c r="B51" s="97"/>
      <c r="C51" s="97"/>
      <c r="D51" s="17"/>
      <c r="E51" s="35"/>
      <c r="F51" s="18"/>
      <c r="G51" s="18"/>
      <c r="H51" s="18"/>
      <c r="I51" s="18"/>
      <c r="J51" s="18"/>
      <c r="K51" s="18"/>
      <c r="L51" s="77"/>
      <c r="M51" s="18"/>
      <c r="N51" s="77"/>
    </row>
    <row r="52" spans="1:14" ht="15" customHeight="1" x14ac:dyDescent="0.25">
      <c r="A52" s="76">
        <v>3</v>
      </c>
      <c r="B52" s="76" t="s">
        <v>103</v>
      </c>
      <c r="C52" s="76">
        <v>60</v>
      </c>
      <c r="D52" s="11" t="s">
        <v>30</v>
      </c>
      <c r="E52" s="76">
        <v>0.06</v>
      </c>
      <c r="F52" s="76">
        <v>0.06</v>
      </c>
      <c r="G52" s="12">
        <v>44</v>
      </c>
      <c r="H52" s="12">
        <f t="shared" ref="H52:H56" si="7">G52*E52</f>
        <v>2.6399999999999997</v>
      </c>
      <c r="I52" s="76">
        <v>4.8</v>
      </c>
      <c r="J52" s="76">
        <v>1.8</v>
      </c>
      <c r="K52" s="76">
        <v>30</v>
      </c>
      <c r="L52" s="76">
        <f>(I52+K52)*4+(J52*9)</f>
        <v>155.39999999999998</v>
      </c>
      <c r="M52" s="76">
        <v>200102</v>
      </c>
      <c r="N52" s="76" t="s">
        <v>18</v>
      </c>
    </row>
    <row r="53" spans="1:14" ht="15" customHeight="1" x14ac:dyDescent="0.25">
      <c r="A53" s="90">
        <v>4</v>
      </c>
      <c r="B53" s="90" t="s">
        <v>121</v>
      </c>
      <c r="C53" s="90">
        <v>200</v>
      </c>
      <c r="D53" s="11" t="s">
        <v>122</v>
      </c>
      <c r="E53" s="76">
        <v>0.03</v>
      </c>
      <c r="F53" s="76">
        <v>0.03</v>
      </c>
      <c r="G53" s="12">
        <v>40</v>
      </c>
      <c r="H53" s="12">
        <f t="shared" si="7"/>
        <v>1.2</v>
      </c>
      <c r="I53" s="76">
        <v>0.12</v>
      </c>
      <c r="J53" s="76">
        <v>0.12</v>
      </c>
      <c r="K53" s="76">
        <v>22.92</v>
      </c>
      <c r="L53" s="22">
        <f>(I53+K53)*4+(J53*9)</f>
        <v>93.240000000000009</v>
      </c>
      <c r="M53" s="76">
        <v>160209</v>
      </c>
      <c r="N53" s="76" t="s">
        <v>18</v>
      </c>
    </row>
    <row r="54" spans="1:14" ht="15" customHeight="1" x14ac:dyDescent="0.25">
      <c r="A54" s="90"/>
      <c r="B54" s="91"/>
      <c r="C54" s="91"/>
      <c r="D54" s="11" t="s">
        <v>24</v>
      </c>
      <c r="E54" s="76">
        <v>0.17599999999999999</v>
      </c>
      <c r="F54" s="76">
        <v>0.17100000000000001</v>
      </c>
      <c r="G54" s="12">
        <v>0</v>
      </c>
      <c r="H54" s="12">
        <f t="shared" si="7"/>
        <v>0</v>
      </c>
      <c r="I54" s="76"/>
      <c r="J54" s="76"/>
      <c r="K54" s="76"/>
      <c r="L54" s="76"/>
      <c r="M54" s="76"/>
      <c r="N54" s="76"/>
    </row>
    <row r="55" spans="1:14" ht="15" customHeight="1" x14ac:dyDescent="0.25">
      <c r="A55" s="90"/>
      <c r="B55" s="91"/>
      <c r="C55" s="91"/>
      <c r="D55" s="11" t="s">
        <v>123</v>
      </c>
      <c r="E55" s="76">
        <v>1E-3</v>
      </c>
      <c r="F55" s="76">
        <v>1E-3</v>
      </c>
      <c r="G55" s="12">
        <v>875</v>
      </c>
      <c r="H55" s="12">
        <f t="shared" si="7"/>
        <v>0.875</v>
      </c>
      <c r="I55" s="12"/>
      <c r="J55" s="76"/>
      <c r="K55" s="76"/>
      <c r="L55" s="76"/>
      <c r="M55" s="76"/>
      <c r="N55" s="76"/>
    </row>
    <row r="56" spans="1:14" ht="15" customHeight="1" x14ac:dyDescent="0.25">
      <c r="A56" s="90"/>
      <c r="B56" s="91"/>
      <c r="C56" s="91"/>
      <c r="D56" s="11" t="s">
        <v>41</v>
      </c>
      <c r="E56" s="76">
        <v>1.4999999999999999E-2</v>
      </c>
      <c r="F56" s="76">
        <v>1.4999999999999999E-2</v>
      </c>
      <c r="G56" s="12">
        <v>73</v>
      </c>
      <c r="H56" s="12">
        <f t="shared" si="7"/>
        <v>1.095</v>
      </c>
      <c r="I56" s="76"/>
      <c r="J56" s="76"/>
      <c r="K56" s="76"/>
      <c r="L56" s="76"/>
      <c r="M56" s="76"/>
      <c r="N56" s="76"/>
    </row>
    <row r="57" spans="1:14" ht="15" customHeight="1" x14ac:dyDescent="0.25">
      <c r="A57" s="76">
        <v>5</v>
      </c>
      <c r="B57" s="76" t="s">
        <v>68</v>
      </c>
      <c r="C57" s="76">
        <v>40</v>
      </c>
      <c r="D57" s="25" t="s">
        <v>68</v>
      </c>
      <c r="E57" s="16">
        <v>0.04</v>
      </c>
      <c r="F57" s="16">
        <v>0.04</v>
      </c>
      <c r="G57" s="12">
        <v>375</v>
      </c>
      <c r="H57" s="12">
        <v>15</v>
      </c>
      <c r="I57" s="76">
        <v>3.2</v>
      </c>
      <c r="J57" s="76">
        <v>9.6</v>
      </c>
      <c r="K57" s="76">
        <v>25.2</v>
      </c>
      <c r="L57" s="76">
        <v>197.3</v>
      </c>
      <c r="M57" s="76">
        <v>32</v>
      </c>
      <c r="N57" s="76" t="s">
        <v>98</v>
      </c>
    </row>
    <row r="58" spans="1:14" ht="15.75" customHeight="1" x14ac:dyDescent="0.25">
      <c r="A58" s="88" t="s">
        <v>27</v>
      </c>
      <c r="B58" s="88"/>
      <c r="C58" s="88"/>
      <c r="D58" s="88"/>
      <c r="E58" s="88"/>
      <c r="F58" s="88"/>
      <c r="G58" s="88"/>
      <c r="H58" s="24">
        <f>SUM(H41:H57)</f>
        <v>70.545999999999992</v>
      </c>
      <c r="I58" s="24">
        <f t="shared" ref="I58:L58" si="8">SUM(I41:I57)</f>
        <v>28.35</v>
      </c>
      <c r="J58" s="24">
        <f t="shared" si="8"/>
        <v>44.629999999999995</v>
      </c>
      <c r="K58" s="24">
        <f t="shared" si="8"/>
        <v>107.03</v>
      </c>
      <c r="L58" s="24">
        <f t="shared" si="8"/>
        <v>940.49</v>
      </c>
      <c r="M58" s="76"/>
      <c r="N58" s="76"/>
    </row>
    <row r="59" spans="1:14" x14ac:dyDescent="0.25">
      <c r="H59"/>
    </row>
    <row r="60" spans="1:14" x14ac:dyDescent="0.25">
      <c r="H60"/>
    </row>
    <row r="61" spans="1:14" x14ac:dyDescent="0.25">
      <c r="H61"/>
    </row>
    <row r="62" spans="1:14" x14ac:dyDescent="0.25">
      <c r="H62"/>
    </row>
    <row r="63" spans="1:14" x14ac:dyDescent="0.25">
      <c r="H63"/>
    </row>
    <row r="64" spans="1:14" x14ac:dyDescent="0.25">
      <c r="H64"/>
    </row>
    <row r="65" spans="1:14" x14ac:dyDescent="0.25">
      <c r="H65"/>
    </row>
    <row r="66" spans="1:14" x14ac:dyDescent="0.25">
      <c r="H66"/>
    </row>
    <row r="67" spans="1:14" x14ac:dyDescent="0.25">
      <c r="H67"/>
    </row>
    <row r="68" spans="1:14" x14ac:dyDescent="0.25">
      <c r="H68"/>
    </row>
    <row r="69" spans="1:14" x14ac:dyDescent="0.25">
      <c r="H69"/>
    </row>
    <row r="71" spans="1:14" ht="15.75" x14ac:dyDescent="0.25">
      <c r="A71" s="88" t="s">
        <v>32</v>
      </c>
      <c r="B71" s="88"/>
      <c r="C71" s="88"/>
      <c r="D71" s="88"/>
      <c r="E71" s="88"/>
      <c r="F71" s="88"/>
      <c r="G71" s="88"/>
      <c r="H71" s="88"/>
      <c r="I71" s="89"/>
      <c r="J71" s="89"/>
      <c r="K71" s="89"/>
      <c r="L71" s="89"/>
      <c r="M71" s="89"/>
      <c r="N71" s="89"/>
    </row>
    <row r="72" spans="1:14" ht="45" customHeight="1" x14ac:dyDescent="0.25">
      <c r="A72" s="76" t="s">
        <v>0</v>
      </c>
      <c r="B72" s="76"/>
      <c r="C72" s="76" t="s">
        <v>1</v>
      </c>
      <c r="D72" s="11" t="s">
        <v>2</v>
      </c>
      <c r="E72" s="76" t="s">
        <v>3</v>
      </c>
      <c r="F72" s="76" t="s">
        <v>4</v>
      </c>
      <c r="G72" s="12" t="s">
        <v>5</v>
      </c>
      <c r="H72" s="76" t="s">
        <v>6</v>
      </c>
      <c r="I72" s="76" t="s">
        <v>7</v>
      </c>
      <c r="J72" s="76" t="s">
        <v>8</v>
      </c>
      <c r="K72" s="76" t="s">
        <v>9</v>
      </c>
      <c r="L72" s="76" t="s">
        <v>10</v>
      </c>
      <c r="M72" s="76" t="s">
        <v>11</v>
      </c>
      <c r="N72" s="76" t="s">
        <v>12</v>
      </c>
    </row>
    <row r="73" spans="1:14" ht="15.75" x14ac:dyDescent="0.25">
      <c r="A73" s="76"/>
      <c r="B73" s="76" t="s">
        <v>13</v>
      </c>
      <c r="C73" s="76" t="s">
        <v>14</v>
      </c>
      <c r="D73" s="11"/>
      <c r="E73" s="76" t="s">
        <v>14</v>
      </c>
      <c r="F73" s="76" t="s">
        <v>14</v>
      </c>
      <c r="G73" s="12" t="s">
        <v>15</v>
      </c>
      <c r="H73" s="76" t="s">
        <v>16</v>
      </c>
      <c r="I73" s="76" t="s">
        <v>14</v>
      </c>
      <c r="J73" s="76" t="s">
        <v>14</v>
      </c>
      <c r="K73" s="76" t="s">
        <v>14</v>
      </c>
      <c r="L73" s="76" t="s">
        <v>14</v>
      </c>
      <c r="M73" s="76"/>
      <c r="N73" s="76"/>
    </row>
    <row r="74" spans="1:14" ht="15" customHeight="1" x14ac:dyDescent="0.25">
      <c r="A74" s="90">
        <v>1</v>
      </c>
      <c r="B74" s="87" t="s">
        <v>86</v>
      </c>
      <c r="C74" s="90" t="s">
        <v>117</v>
      </c>
      <c r="D74" s="11" t="s">
        <v>17</v>
      </c>
      <c r="E74" s="16">
        <v>0.09</v>
      </c>
      <c r="F74" s="76">
        <v>7.0000000000000007E-2</v>
      </c>
      <c r="G74" s="12">
        <v>450</v>
      </c>
      <c r="H74" s="12">
        <f t="shared" ref="H74:H84" si="9">G74*E74</f>
        <v>40.5</v>
      </c>
      <c r="I74" s="26">
        <v>6.3</v>
      </c>
      <c r="J74" s="26">
        <v>6.3</v>
      </c>
      <c r="K74" s="26">
        <v>8.6</v>
      </c>
      <c r="L74" s="76">
        <f>(I74+K74)*4+(J74*9)</f>
        <v>116.29999999999998</v>
      </c>
      <c r="M74" s="76">
        <v>120539</v>
      </c>
      <c r="N74" s="76" t="s">
        <v>18</v>
      </c>
    </row>
    <row r="75" spans="1:14" ht="15" customHeight="1" x14ac:dyDescent="0.25">
      <c r="A75" s="90"/>
      <c r="B75" s="87"/>
      <c r="C75" s="90"/>
      <c r="D75" s="11" t="s">
        <v>126</v>
      </c>
      <c r="E75" s="76">
        <v>5.0000000000000001E-3</v>
      </c>
      <c r="F75" s="76">
        <v>5.0000000000000001E-3</v>
      </c>
      <c r="G75" s="12">
        <v>80</v>
      </c>
      <c r="H75" s="12">
        <f t="shared" si="9"/>
        <v>0.4</v>
      </c>
      <c r="I75" s="27"/>
      <c r="J75" s="27"/>
      <c r="K75" s="27"/>
      <c r="L75" s="27"/>
      <c r="M75" s="76"/>
      <c r="N75" s="76"/>
    </row>
    <row r="76" spans="1:14" ht="15" customHeight="1" x14ac:dyDescent="0.25">
      <c r="A76" s="90"/>
      <c r="B76" s="87"/>
      <c r="C76" s="90"/>
      <c r="D76" s="11" t="s">
        <v>21</v>
      </c>
      <c r="E76" s="76">
        <v>0.01</v>
      </c>
      <c r="F76" s="76">
        <v>8.0000000000000002E-3</v>
      </c>
      <c r="G76" s="12">
        <v>35</v>
      </c>
      <c r="H76" s="12">
        <f t="shared" si="9"/>
        <v>0.35000000000000003</v>
      </c>
      <c r="I76" s="27"/>
      <c r="J76" s="27"/>
      <c r="K76" s="27"/>
      <c r="L76" s="76"/>
      <c r="M76" s="27"/>
      <c r="N76" s="27"/>
    </row>
    <row r="77" spans="1:14" ht="15" customHeight="1" x14ac:dyDescent="0.25">
      <c r="A77" s="90"/>
      <c r="B77" s="87"/>
      <c r="C77" s="90"/>
      <c r="D77" s="11" t="s">
        <v>51</v>
      </c>
      <c r="E77" s="76">
        <v>3.0000000000000001E-3</v>
      </c>
      <c r="F77" s="76">
        <v>3.0000000000000001E-3</v>
      </c>
      <c r="G77" s="12">
        <v>20</v>
      </c>
      <c r="H77" s="12">
        <f t="shared" si="9"/>
        <v>0.06</v>
      </c>
      <c r="I77" s="27"/>
      <c r="J77" s="27"/>
      <c r="K77" s="27"/>
      <c r="L77" s="27"/>
      <c r="M77" s="27"/>
      <c r="N77" s="27"/>
    </row>
    <row r="78" spans="1:14" ht="15" customHeight="1" x14ac:dyDescent="0.25">
      <c r="A78" s="90"/>
      <c r="B78" s="87"/>
      <c r="C78" s="90"/>
      <c r="D78" s="11" t="s">
        <v>24</v>
      </c>
      <c r="E78" s="76">
        <v>0.05</v>
      </c>
      <c r="F78" s="76">
        <v>0.05</v>
      </c>
      <c r="G78" s="12">
        <v>0</v>
      </c>
      <c r="H78" s="12">
        <f t="shared" si="9"/>
        <v>0</v>
      </c>
      <c r="I78" s="27"/>
      <c r="J78" s="27"/>
      <c r="K78" s="27"/>
      <c r="L78" s="27"/>
      <c r="M78" s="27"/>
      <c r="N78" s="27"/>
    </row>
    <row r="79" spans="1:14" ht="15" customHeight="1" x14ac:dyDescent="0.25">
      <c r="A79" s="90"/>
      <c r="B79" s="87"/>
      <c r="C79" s="90"/>
      <c r="D79" s="11" t="s">
        <v>25</v>
      </c>
      <c r="E79" s="76">
        <v>0.01</v>
      </c>
      <c r="F79" s="76">
        <v>0.01</v>
      </c>
      <c r="G79" s="12">
        <v>135</v>
      </c>
      <c r="H79" s="12">
        <f t="shared" si="9"/>
        <v>1.35</v>
      </c>
      <c r="I79" s="27"/>
      <c r="J79" s="27"/>
      <c r="K79" s="27"/>
      <c r="L79" s="27"/>
      <c r="M79" s="27"/>
      <c r="N79" s="27"/>
    </row>
    <row r="80" spans="1:14" ht="15" customHeight="1" x14ac:dyDescent="0.25">
      <c r="A80" s="90"/>
      <c r="B80" s="87"/>
      <c r="C80" s="90"/>
      <c r="D80" s="11" t="s">
        <v>47</v>
      </c>
      <c r="E80" s="76">
        <v>5.0000000000000001E-3</v>
      </c>
      <c r="F80" s="76">
        <v>5.0000000000000001E-3</v>
      </c>
      <c r="G80" s="12">
        <v>32</v>
      </c>
      <c r="H80" s="12">
        <f t="shared" si="9"/>
        <v>0.16</v>
      </c>
      <c r="I80" s="27"/>
      <c r="J80" s="27"/>
      <c r="K80" s="27"/>
      <c r="L80" s="27"/>
      <c r="M80" s="27"/>
      <c r="N80" s="27"/>
    </row>
    <row r="81" spans="1:14" ht="15" customHeight="1" x14ac:dyDescent="0.25">
      <c r="A81" s="90"/>
      <c r="B81" s="87"/>
      <c r="C81" s="90"/>
      <c r="D81" s="11" t="s">
        <v>92</v>
      </c>
      <c r="E81" s="16">
        <v>5.0000000000000001E-3</v>
      </c>
      <c r="F81" s="76">
        <v>5.0000000000000001E-3</v>
      </c>
      <c r="G81" s="12">
        <v>170</v>
      </c>
      <c r="H81" s="12">
        <f t="shared" si="9"/>
        <v>0.85</v>
      </c>
      <c r="I81" s="27"/>
      <c r="J81" s="27"/>
      <c r="K81" s="27"/>
      <c r="L81" s="27"/>
      <c r="M81" s="27"/>
      <c r="N81" s="27"/>
    </row>
    <row r="82" spans="1:14" ht="15" customHeight="1" x14ac:dyDescent="0.25">
      <c r="A82" s="90"/>
      <c r="B82" s="87"/>
      <c r="C82" s="90"/>
      <c r="D82" s="11" t="s">
        <v>46</v>
      </c>
      <c r="E82" s="76">
        <v>3.0000000000000001E-3</v>
      </c>
      <c r="F82" s="76">
        <v>2E-3</v>
      </c>
      <c r="G82" s="12">
        <v>40</v>
      </c>
      <c r="H82" s="12">
        <f t="shared" si="9"/>
        <v>0.12</v>
      </c>
      <c r="I82" s="27"/>
      <c r="J82" s="27"/>
      <c r="K82" s="27"/>
      <c r="L82" s="27"/>
      <c r="M82" s="27"/>
      <c r="N82" s="27"/>
    </row>
    <row r="83" spans="1:14" ht="15" customHeight="1" x14ac:dyDescent="0.25">
      <c r="A83" s="90"/>
      <c r="B83" s="87"/>
      <c r="C83" s="90"/>
      <c r="D83" s="11" t="s">
        <v>21</v>
      </c>
      <c r="E83" s="76">
        <v>5.0000000000000001E-3</v>
      </c>
      <c r="F83" s="76">
        <v>4.0000000000000001E-3</v>
      </c>
      <c r="G83" s="12">
        <v>35</v>
      </c>
      <c r="H83" s="12">
        <f t="shared" si="9"/>
        <v>0.17500000000000002</v>
      </c>
      <c r="I83" s="27"/>
      <c r="J83" s="27"/>
      <c r="K83" s="27"/>
      <c r="L83" s="27"/>
      <c r="M83" s="27"/>
      <c r="N83" s="27"/>
    </row>
    <row r="84" spans="1:14" ht="15" customHeight="1" x14ac:dyDescent="0.25">
      <c r="A84" s="90"/>
      <c r="B84" s="87"/>
      <c r="C84" s="90"/>
      <c r="D84" s="28" t="s">
        <v>51</v>
      </c>
      <c r="E84" s="26">
        <v>3.0000000000000001E-3</v>
      </c>
      <c r="F84" s="26">
        <v>3.0000000000000001E-3</v>
      </c>
      <c r="G84" s="29">
        <v>20</v>
      </c>
      <c r="H84" s="12">
        <f t="shared" si="9"/>
        <v>0.06</v>
      </c>
      <c r="I84" s="27"/>
      <c r="J84" s="27"/>
      <c r="K84" s="27"/>
      <c r="L84" s="27"/>
      <c r="M84" s="27"/>
      <c r="N84" s="27"/>
    </row>
    <row r="85" spans="1:14" ht="15" customHeight="1" x14ac:dyDescent="0.25">
      <c r="A85" s="90"/>
      <c r="B85" s="87"/>
      <c r="C85" s="90"/>
      <c r="D85" s="30" t="s">
        <v>23</v>
      </c>
      <c r="E85" s="78">
        <v>5.0000000000000001E-3</v>
      </c>
      <c r="F85" s="78">
        <v>4.0000000000000001E-3</v>
      </c>
      <c r="G85" s="18">
        <v>100</v>
      </c>
      <c r="H85" s="18">
        <f>G85*E85</f>
        <v>0.5</v>
      </c>
      <c r="I85" s="27"/>
      <c r="J85" s="27"/>
      <c r="K85" s="27"/>
      <c r="L85" s="27"/>
      <c r="M85" s="27"/>
      <c r="N85" s="27"/>
    </row>
    <row r="86" spans="1:14" ht="15" customHeight="1" x14ac:dyDescent="0.25">
      <c r="A86" s="90"/>
      <c r="B86" s="87"/>
      <c r="C86" s="90"/>
      <c r="D86" s="11" t="s">
        <v>53</v>
      </c>
      <c r="E86" s="76">
        <v>0.01</v>
      </c>
      <c r="F86" s="76">
        <v>0.01</v>
      </c>
      <c r="G86" s="12">
        <v>200</v>
      </c>
      <c r="H86" s="12">
        <f>G86*E86</f>
        <v>2</v>
      </c>
      <c r="I86" s="27"/>
      <c r="J86" s="27"/>
      <c r="K86" s="27"/>
      <c r="L86" s="27"/>
      <c r="M86" s="27"/>
      <c r="N86" s="27"/>
    </row>
    <row r="87" spans="1:14" ht="15" customHeight="1" x14ac:dyDescent="0.25">
      <c r="A87" s="90">
        <v>2</v>
      </c>
      <c r="B87" s="90" t="s">
        <v>64</v>
      </c>
      <c r="C87" s="90">
        <v>150</v>
      </c>
      <c r="D87" s="11" t="s">
        <v>45</v>
      </c>
      <c r="E87" s="76">
        <v>0.18</v>
      </c>
      <c r="F87" s="76">
        <v>0.16</v>
      </c>
      <c r="G87" s="12">
        <v>30</v>
      </c>
      <c r="H87" s="12">
        <f t="shared" ref="H87:H91" si="10">E87*G87</f>
        <v>5.3999999999999995</v>
      </c>
      <c r="I87" s="76">
        <v>3.33</v>
      </c>
      <c r="J87" s="76">
        <v>3.84</v>
      </c>
      <c r="K87" s="76">
        <v>21.59</v>
      </c>
      <c r="L87" s="76">
        <f>(I87+K87)*4+(J87*9)</f>
        <v>134.24</v>
      </c>
      <c r="M87" s="76">
        <v>130101</v>
      </c>
      <c r="N87" s="76" t="s">
        <v>18</v>
      </c>
    </row>
    <row r="88" spans="1:14" ht="15" customHeight="1" x14ac:dyDescent="0.25">
      <c r="A88" s="90"/>
      <c r="B88" s="90"/>
      <c r="C88" s="90"/>
      <c r="D88" s="11" t="s">
        <v>20</v>
      </c>
      <c r="E88" s="76">
        <v>0.03</v>
      </c>
      <c r="F88" s="76">
        <v>0.03</v>
      </c>
      <c r="G88" s="12">
        <v>65</v>
      </c>
      <c r="H88" s="12">
        <f t="shared" si="10"/>
        <v>1.95</v>
      </c>
      <c r="I88" s="76"/>
      <c r="J88" s="76"/>
      <c r="K88" s="76"/>
      <c r="L88" s="76"/>
      <c r="M88" s="76"/>
      <c r="N88" s="76"/>
    </row>
    <row r="89" spans="1:14" ht="15" customHeight="1" x14ac:dyDescent="0.25">
      <c r="A89" s="90"/>
      <c r="B89" s="90"/>
      <c r="C89" s="90"/>
      <c r="D89" s="11" t="s">
        <v>91</v>
      </c>
      <c r="E89" s="76">
        <v>5.0000000000000001E-3</v>
      </c>
      <c r="F89" s="76">
        <v>5.0000000000000001E-3</v>
      </c>
      <c r="G89" s="12">
        <v>595</v>
      </c>
      <c r="H89" s="12">
        <f>E89*G89</f>
        <v>2.9750000000000001</v>
      </c>
      <c r="I89" s="76"/>
      <c r="J89" s="76"/>
      <c r="K89" s="76"/>
      <c r="L89" s="76"/>
      <c r="M89" s="76"/>
      <c r="N89" s="76"/>
    </row>
    <row r="90" spans="1:14" ht="15" customHeight="1" x14ac:dyDescent="0.25">
      <c r="A90" s="90"/>
      <c r="B90" s="90"/>
      <c r="C90" s="90"/>
      <c r="D90" s="11" t="s">
        <v>51</v>
      </c>
      <c r="E90" s="76">
        <v>3.0000000000000001E-3</v>
      </c>
      <c r="F90" s="76">
        <v>3.0000000000000001E-3</v>
      </c>
      <c r="G90" s="12">
        <v>20</v>
      </c>
      <c r="H90" s="12">
        <f t="shared" si="10"/>
        <v>0.06</v>
      </c>
      <c r="I90" s="76"/>
      <c r="J90" s="76"/>
      <c r="K90" s="76"/>
      <c r="L90" s="76"/>
      <c r="M90" s="76"/>
      <c r="N90" s="76"/>
    </row>
    <row r="91" spans="1:14" s="8" customFormat="1" ht="19.5" customHeight="1" x14ac:dyDescent="0.25">
      <c r="A91" s="78">
        <v>3</v>
      </c>
      <c r="B91" s="78" t="s">
        <v>130</v>
      </c>
      <c r="C91" s="78">
        <v>100</v>
      </c>
      <c r="D91" s="30" t="s">
        <v>130</v>
      </c>
      <c r="E91" s="35">
        <v>0.1</v>
      </c>
      <c r="F91" s="35">
        <v>9.5000000000000001E-2</v>
      </c>
      <c r="G91" s="35">
        <v>60</v>
      </c>
      <c r="H91" s="16">
        <f t="shared" si="10"/>
        <v>6</v>
      </c>
      <c r="I91" s="78">
        <v>0.6</v>
      </c>
      <c r="J91" s="78">
        <v>0</v>
      </c>
      <c r="K91" s="78">
        <v>3.8</v>
      </c>
      <c r="L91" s="78">
        <v>14</v>
      </c>
      <c r="M91" s="78">
        <v>210104</v>
      </c>
      <c r="N91" s="78" t="s">
        <v>18</v>
      </c>
    </row>
    <row r="92" spans="1:14" ht="15" customHeight="1" x14ac:dyDescent="0.25">
      <c r="A92" s="76">
        <v>4</v>
      </c>
      <c r="B92" s="76" t="s">
        <v>103</v>
      </c>
      <c r="C92" s="76">
        <v>60</v>
      </c>
      <c r="D92" s="11" t="s">
        <v>30</v>
      </c>
      <c r="E92" s="76">
        <v>0.06</v>
      </c>
      <c r="F92" s="76">
        <v>0.06</v>
      </c>
      <c r="G92" s="12">
        <v>44</v>
      </c>
      <c r="H92" s="12">
        <f t="shared" ref="H92:H93" si="11">G92*E92</f>
        <v>2.6399999999999997</v>
      </c>
      <c r="I92" s="76">
        <v>4.8</v>
      </c>
      <c r="J92" s="76">
        <v>1.8</v>
      </c>
      <c r="K92" s="76">
        <v>30</v>
      </c>
      <c r="L92" s="76">
        <f>(I92+K92)*4+(J92*9)</f>
        <v>155.39999999999998</v>
      </c>
      <c r="M92" s="76">
        <v>200102</v>
      </c>
      <c r="N92" s="76" t="s">
        <v>18</v>
      </c>
    </row>
    <row r="93" spans="1:14" ht="15" customHeight="1" x14ac:dyDescent="0.25">
      <c r="A93" s="90">
        <v>5</v>
      </c>
      <c r="B93" s="90" t="s">
        <v>50</v>
      </c>
      <c r="C93" s="90" t="s">
        <v>59</v>
      </c>
      <c r="D93" s="11" t="s">
        <v>49</v>
      </c>
      <c r="E93" s="76">
        <v>1E-3</v>
      </c>
      <c r="F93" s="76">
        <v>1E-3</v>
      </c>
      <c r="G93" s="12">
        <v>700</v>
      </c>
      <c r="H93" s="12">
        <f t="shared" si="11"/>
        <v>0.70000000000000007</v>
      </c>
      <c r="I93" s="76">
        <v>0</v>
      </c>
      <c r="J93" s="76">
        <v>0</v>
      </c>
      <c r="K93" s="76">
        <v>10</v>
      </c>
      <c r="L93" s="22">
        <f>(I93+K93)*4+(J93*9)</f>
        <v>40</v>
      </c>
      <c r="M93" s="76">
        <v>160105</v>
      </c>
      <c r="N93" s="76" t="s">
        <v>18</v>
      </c>
    </row>
    <row r="94" spans="1:14" ht="15" customHeight="1" x14ac:dyDescent="0.25">
      <c r="A94" s="90"/>
      <c r="B94" s="91"/>
      <c r="C94" s="91"/>
      <c r="D94" s="11" t="s">
        <v>24</v>
      </c>
      <c r="E94" s="76">
        <v>0.19600000000000001</v>
      </c>
      <c r="F94" s="76">
        <v>0.19600000000000001</v>
      </c>
      <c r="G94" s="12">
        <v>0</v>
      </c>
      <c r="H94" s="12">
        <v>0</v>
      </c>
      <c r="I94" s="76"/>
      <c r="J94" s="76"/>
      <c r="K94" s="76"/>
      <c r="L94" s="76"/>
      <c r="M94" s="76"/>
      <c r="N94" s="76"/>
    </row>
    <row r="95" spans="1:14" ht="15" customHeight="1" x14ac:dyDescent="0.25">
      <c r="A95" s="90"/>
      <c r="B95" s="91"/>
      <c r="C95" s="91"/>
      <c r="D95" s="11" t="s">
        <v>41</v>
      </c>
      <c r="E95" s="76">
        <v>1.4999999999999999E-2</v>
      </c>
      <c r="F95" s="76">
        <v>1.4999999999999999E-2</v>
      </c>
      <c r="G95" s="12">
        <v>73</v>
      </c>
      <c r="H95" s="12">
        <f t="shared" ref="H95:H96" si="12">G95*E95</f>
        <v>1.095</v>
      </c>
      <c r="I95" s="76"/>
      <c r="J95" s="76"/>
      <c r="K95" s="76"/>
      <c r="L95" s="76"/>
      <c r="M95" s="76"/>
      <c r="N95" s="76"/>
    </row>
    <row r="96" spans="1:14" s="8" customFormat="1" ht="19.5" customHeight="1" x14ac:dyDescent="0.25">
      <c r="A96" s="78">
        <v>6</v>
      </c>
      <c r="B96" s="78" t="s">
        <v>100</v>
      </c>
      <c r="C96" s="78">
        <v>180</v>
      </c>
      <c r="D96" s="30" t="s">
        <v>100</v>
      </c>
      <c r="E96" s="18">
        <v>0.18</v>
      </c>
      <c r="F96" s="18">
        <v>0.18</v>
      </c>
      <c r="G96" s="18">
        <v>60</v>
      </c>
      <c r="H96" s="12">
        <f t="shared" si="12"/>
        <v>10.799999999999999</v>
      </c>
      <c r="I96" s="78">
        <v>0.7</v>
      </c>
      <c r="J96" s="78">
        <v>0.5</v>
      </c>
      <c r="K96" s="78">
        <v>18</v>
      </c>
      <c r="L96" s="78">
        <v>90</v>
      </c>
      <c r="M96" s="78"/>
      <c r="N96" s="78"/>
    </row>
    <row r="97" spans="1:14" ht="15.75" customHeight="1" x14ac:dyDescent="0.25">
      <c r="A97" s="88" t="s">
        <v>27</v>
      </c>
      <c r="B97" s="88"/>
      <c r="C97" s="88"/>
      <c r="D97" s="88"/>
      <c r="E97" s="88"/>
      <c r="F97" s="88"/>
      <c r="G97" s="88"/>
      <c r="H97" s="24">
        <f>SUM(H74:H96)</f>
        <v>78.144999999999996</v>
      </c>
      <c r="I97" s="24">
        <f>SUM(I74:I96)</f>
        <v>15.729999999999997</v>
      </c>
      <c r="J97" s="24">
        <f>SUM(J74:J96)</f>
        <v>12.440000000000001</v>
      </c>
      <c r="K97" s="24">
        <f>SUM(K74:K96)</f>
        <v>91.99</v>
      </c>
      <c r="L97" s="24">
        <f>SUM(L74:L96)</f>
        <v>549.93999999999994</v>
      </c>
      <c r="M97" s="36"/>
      <c r="N97" s="36"/>
    </row>
    <row r="98" spans="1:14" ht="15.75" x14ac:dyDescent="0.25">
      <c r="A98" s="31"/>
      <c r="B98" s="31"/>
      <c r="C98" s="31"/>
      <c r="D98" s="31"/>
      <c r="E98" s="31"/>
      <c r="F98" s="31"/>
      <c r="G98" s="31"/>
      <c r="H98" s="32"/>
      <c r="I98" s="33"/>
      <c r="J98" s="33"/>
      <c r="K98" s="33"/>
      <c r="L98" s="33"/>
      <c r="M98" s="33"/>
      <c r="N98" s="33"/>
    </row>
    <row r="99" spans="1:14" ht="15.75" x14ac:dyDescent="0.25">
      <c r="A99" s="31"/>
      <c r="B99" s="31"/>
      <c r="C99" s="31"/>
      <c r="D99" s="31"/>
      <c r="E99" s="31"/>
      <c r="F99" s="31"/>
      <c r="G99" s="31"/>
      <c r="H99" s="32"/>
      <c r="I99" s="33"/>
      <c r="J99" s="33"/>
      <c r="K99" s="33"/>
      <c r="L99" s="33"/>
      <c r="M99" s="33"/>
      <c r="N99" s="33"/>
    </row>
    <row r="100" spans="1:14" ht="15.75" x14ac:dyDescent="0.25">
      <c r="A100" s="31"/>
      <c r="B100" s="31"/>
      <c r="C100" s="31"/>
      <c r="D100" s="31"/>
      <c r="E100" s="31"/>
      <c r="F100" s="31"/>
      <c r="G100" s="31"/>
      <c r="H100" s="32"/>
      <c r="I100" s="33"/>
      <c r="J100" s="33"/>
      <c r="K100" s="33"/>
      <c r="L100" s="33"/>
      <c r="M100" s="33"/>
      <c r="N100" s="33"/>
    </row>
    <row r="101" spans="1:14" ht="15.75" x14ac:dyDescent="0.25">
      <c r="A101" s="31"/>
      <c r="B101" s="31"/>
      <c r="C101" s="31"/>
      <c r="D101" s="31"/>
      <c r="E101" s="31"/>
      <c r="F101" s="31"/>
      <c r="G101" s="31"/>
      <c r="H101" s="32"/>
      <c r="I101" s="33"/>
      <c r="J101" s="33"/>
      <c r="K101" s="33"/>
      <c r="L101" s="33"/>
      <c r="M101" s="33"/>
      <c r="N101" s="33"/>
    </row>
    <row r="102" spans="1:14" ht="15.75" x14ac:dyDescent="0.25">
      <c r="A102" s="31"/>
      <c r="B102" s="31"/>
      <c r="C102" s="31"/>
      <c r="D102" s="31"/>
      <c r="E102" s="31"/>
      <c r="F102" s="31"/>
      <c r="G102" s="31"/>
      <c r="H102" s="32"/>
      <c r="I102" s="33"/>
      <c r="J102" s="33"/>
      <c r="K102" s="33"/>
      <c r="L102" s="33"/>
      <c r="M102" s="33"/>
      <c r="N102" s="33"/>
    </row>
    <row r="103" spans="1:14" ht="15.75" x14ac:dyDescent="0.25">
      <c r="A103" s="31"/>
      <c r="B103" s="31"/>
      <c r="C103" s="31"/>
      <c r="D103" s="31"/>
      <c r="E103" s="31"/>
      <c r="F103" s="31"/>
      <c r="G103" s="31"/>
      <c r="H103" s="32"/>
      <c r="I103" s="33"/>
      <c r="J103" s="33"/>
      <c r="K103" s="33"/>
      <c r="L103" s="33"/>
      <c r="M103" s="33"/>
      <c r="N103" s="33"/>
    </row>
    <row r="104" spans="1:14" ht="15" customHeight="1" x14ac:dyDescent="0.25">
      <c r="A104" s="88" t="s">
        <v>33</v>
      </c>
      <c r="B104" s="88"/>
      <c r="C104" s="88"/>
      <c r="D104" s="88"/>
      <c r="E104" s="88"/>
      <c r="F104" s="88"/>
      <c r="G104" s="88"/>
      <c r="H104" s="88"/>
      <c r="I104" s="89"/>
      <c r="J104" s="89"/>
      <c r="K104" s="89"/>
      <c r="L104" s="89"/>
      <c r="M104" s="89"/>
      <c r="N104" s="89"/>
    </row>
    <row r="105" spans="1:14" ht="50.25" customHeight="1" x14ac:dyDescent="0.25">
      <c r="A105" s="76" t="s">
        <v>0</v>
      </c>
      <c r="B105" s="76"/>
      <c r="C105" s="76" t="s">
        <v>1</v>
      </c>
      <c r="D105" s="11" t="s">
        <v>2</v>
      </c>
      <c r="E105" s="76" t="s">
        <v>3</v>
      </c>
      <c r="F105" s="76" t="s">
        <v>4</v>
      </c>
      <c r="G105" s="12" t="s">
        <v>5</v>
      </c>
      <c r="H105" s="76" t="s">
        <v>6</v>
      </c>
      <c r="I105" s="76" t="s">
        <v>7</v>
      </c>
      <c r="J105" s="75" t="s">
        <v>8</v>
      </c>
      <c r="K105" s="76" t="s">
        <v>9</v>
      </c>
      <c r="L105" s="76" t="s">
        <v>10</v>
      </c>
      <c r="M105" s="76" t="s">
        <v>11</v>
      </c>
      <c r="N105" s="76" t="s">
        <v>12</v>
      </c>
    </row>
    <row r="106" spans="1:14" ht="15" customHeight="1" x14ac:dyDescent="0.25">
      <c r="A106" s="76"/>
      <c r="B106" s="76" t="s">
        <v>13</v>
      </c>
      <c r="C106" s="76" t="s">
        <v>14</v>
      </c>
      <c r="D106" s="11"/>
      <c r="E106" s="76" t="s">
        <v>14</v>
      </c>
      <c r="F106" s="76" t="s">
        <v>14</v>
      </c>
      <c r="G106" s="12" t="s">
        <v>15</v>
      </c>
      <c r="H106" s="76" t="s">
        <v>16</v>
      </c>
      <c r="I106" s="76" t="s">
        <v>14</v>
      </c>
      <c r="J106" s="76" t="s">
        <v>14</v>
      </c>
      <c r="K106" s="76" t="s">
        <v>14</v>
      </c>
      <c r="L106" s="76" t="s">
        <v>14</v>
      </c>
      <c r="M106" s="76"/>
      <c r="N106" s="76"/>
    </row>
    <row r="107" spans="1:14" ht="15" customHeight="1" x14ac:dyDescent="0.25">
      <c r="A107" s="90">
        <v>1</v>
      </c>
      <c r="B107" s="87" t="s">
        <v>87</v>
      </c>
      <c r="C107" s="90" t="s">
        <v>131</v>
      </c>
      <c r="D107" s="34" t="s">
        <v>90</v>
      </c>
      <c r="E107" s="16">
        <v>0.09</v>
      </c>
      <c r="F107" s="16">
        <v>6.5000000000000002E-2</v>
      </c>
      <c r="G107" s="12">
        <v>450</v>
      </c>
      <c r="H107" s="12">
        <f>G107*E107</f>
        <v>40.5</v>
      </c>
      <c r="I107" s="29">
        <v>15.68</v>
      </c>
      <c r="J107" s="29">
        <v>12.61</v>
      </c>
      <c r="K107" s="29">
        <v>12.61</v>
      </c>
      <c r="L107" s="76">
        <f>(I107+K107)*4+(J107*9)</f>
        <v>226.64999999999998</v>
      </c>
      <c r="M107" s="22">
        <v>451</v>
      </c>
      <c r="N107" s="29" t="s">
        <v>102</v>
      </c>
    </row>
    <row r="108" spans="1:14" ht="15" customHeight="1" x14ac:dyDescent="0.25">
      <c r="A108" s="90"/>
      <c r="B108" s="87"/>
      <c r="C108" s="90"/>
      <c r="D108" s="34" t="s">
        <v>30</v>
      </c>
      <c r="E108" s="16">
        <v>0.01</v>
      </c>
      <c r="F108" s="16">
        <v>0.01</v>
      </c>
      <c r="G108" s="12">
        <v>44</v>
      </c>
      <c r="H108" s="12">
        <f t="shared" ref="H108:H129" si="13">G108*E108</f>
        <v>0.44</v>
      </c>
      <c r="I108" s="38"/>
      <c r="J108" s="38"/>
      <c r="K108" s="38"/>
      <c r="L108" s="38"/>
      <c r="M108" s="38"/>
      <c r="N108" s="12"/>
    </row>
    <row r="109" spans="1:14" ht="15" customHeight="1" x14ac:dyDescent="0.25">
      <c r="A109" s="90"/>
      <c r="B109" s="87"/>
      <c r="C109" s="90"/>
      <c r="D109" s="34" t="s">
        <v>101</v>
      </c>
      <c r="E109" s="16">
        <v>0.01</v>
      </c>
      <c r="F109" s="16">
        <v>0.01</v>
      </c>
      <c r="G109" s="12">
        <v>135</v>
      </c>
      <c r="H109" s="12">
        <f t="shared" si="13"/>
        <v>1.35</v>
      </c>
      <c r="I109" s="38"/>
      <c r="J109" s="38"/>
      <c r="K109" s="38"/>
      <c r="L109" s="38"/>
      <c r="M109" s="38"/>
      <c r="N109" s="12"/>
    </row>
    <row r="110" spans="1:14" ht="15" customHeight="1" x14ac:dyDescent="0.25">
      <c r="A110" s="90"/>
      <c r="B110" s="87"/>
      <c r="C110" s="90"/>
      <c r="D110" s="34" t="s">
        <v>24</v>
      </c>
      <c r="E110" s="16">
        <v>1.0999999999999999E-2</v>
      </c>
      <c r="F110" s="16">
        <v>8.0000000000000002E-3</v>
      </c>
      <c r="G110" s="12">
        <v>0</v>
      </c>
      <c r="H110" s="12">
        <f t="shared" si="13"/>
        <v>0</v>
      </c>
      <c r="I110" s="38"/>
      <c r="J110" s="38"/>
      <c r="K110" s="38"/>
      <c r="L110" s="38"/>
      <c r="M110" s="38"/>
      <c r="N110" s="12"/>
    </row>
    <row r="111" spans="1:14" ht="15" customHeight="1" x14ac:dyDescent="0.25">
      <c r="A111" s="90"/>
      <c r="B111" s="87"/>
      <c r="C111" s="90"/>
      <c r="D111" s="34" t="s">
        <v>47</v>
      </c>
      <c r="E111" s="16">
        <v>5.0000000000000001E-3</v>
      </c>
      <c r="F111" s="16">
        <v>5.0000000000000001E-3</v>
      </c>
      <c r="G111" s="12">
        <v>32</v>
      </c>
      <c r="H111" s="12">
        <f>G111*E111</f>
        <v>0.16</v>
      </c>
      <c r="I111" s="38"/>
      <c r="J111" s="38"/>
      <c r="K111" s="38"/>
      <c r="L111" s="38"/>
      <c r="M111" s="38"/>
      <c r="N111" s="12"/>
    </row>
    <row r="112" spans="1:14" ht="15" customHeight="1" x14ac:dyDescent="0.25">
      <c r="A112" s="90"/>
      <c r="B112" s="87"/>
      <c r="C112" s="90"/>
      <c r="D112" s="34" t="s">
        <v>46</v>
      </c>
      <c r="E112" s="16">
        <v>5.0000000000000001E-3</v>
      </c>
      <c r="F112" s="16">
        <v>3.0000000000000001E-3</v>
      </c>
      <c r="G112" s="12">
        <v>40</v>
      </c>
      <c r="H112" s="12">
        <f t="shared" ref="H112:H114" si="14">G112*E112</f>
        <v>0.2</v>
      </c>
      <c r="I112" s="38"/>
      <c r="J112" s="38"/>
      <c r="K112" s="38"/>
      <c r="L112" s="38"/>
      <c r="M112" s="38"/>
      <c r="N112" s="12"/>
    </row>
    <row r="113" spans="1:14" ht="15" customHeight="1" x14ac:dyDescent="0.25">
      <c r="A113" s="90"/>
      <c r="B113" s="87"/>
      <c r="C113" s="90"/>
      <c r="D113" s="34" t="s">
        <v>21</v>
      </c>
      <c r="E113" s="16">
        <v>4.0000000000000001E-3</v>
      </c>
      <c r="F113" s="16">
        <v>3.0000000000000001E-3</v>
      </c>
      <c r="G113" s="12">
        <v>35</v>
      </c>
      <c r="H113" s="12">
        <f t="shared" si="14"/>
        <v>0.14000000000000001</v>
      </c>
      <c r="I113" s="38"/>
      <c r="J113" s="38"/>
      <c r="K113" s="38"/>
      <c r="L113" s="76"/>
      <c r="M113" s="38"/>
      <c r="N113" s="12"/>
    </row>
    <row r="114" spans="1:14" ht="15" customHeight="1" x14ac:dyDescent="0.25">
      <c r="A114" s="90"/>
      <c r="B114" s="87"/>
      <c r="C114" s="90"/>
      <c r="D114" s="34" t="s">
        <v>26</v>
      </c>
      <c r="E114" s="16">
        <v>2E-3</v>
      </c>
      <c r="F114" s="16">
        <v>2E-3</v>
      </c>
      <c r="G114" s="12">
        <v>170</v>
      </c>
      <c r="H114" s="12">
        <f t="shared" si="14"/>
        <v>0.34</v>
      </c>
      <c r="I114" s="38"/>
      <c r="J114" s="38"/>
      <c r="K114" s="38"/>
      <c r="L114" s="38"/>
      <c r="M114" s="38"/>
      <c r="N114" s="12"/>
    </row>
    <row r="115" spans="1:14" ht="15" customHeight="1" x14ac:dyDescent="0.25">
      <c r="A115" s="90"/>
      <c r="B115" s="87"/>
      <c r="C115" s="90"/>
      <c r="D115" s="17" t="s">
        <v>51</v>
      </c>
      <c r="E115" s="35">
        <v>3.0000000000000001E-3</v>
      </c>
      <c r="F115" s="35">
        <v>3.0000000000000001E-3</v>
      </c>
      <c r="G115" s="18">
        <v>20</v>
      </c>
      <c r="H115" s="18">
        <f>G115*E115</f>
        <v>0.06</v>
      </c>
      <c r="I115" s="38"/>
      <c r="J115" s="38"/>
      <c r="K115" s="38"/>
      <c r="L115" s="38"/>
      <c r="M115" s="38"/>
      <c r="N115" s="12"/>
    </row>
    <row r="116" spans="1:14" s="8" customFormat="1" ht="15" customHeight="1" x14ac:dyDescent="0.25">
      <c r="A116" s="90"/>
      <c r="B116" s="87"/>
      <c r="C116" s="90"/>
      <c r="D116" s="17"/>
      <c r="E116" s="35"/>
      <c r="F116" s="35"/>
      <c r="G116" s="18"/>
      <c r="H116" s="18"/>
      <c r="I116" s="58"/>
      <c r="J116" s="58"/>
      <c r="K116" s="49"/>
      <c r="L116" s="49"/>
      <c r="M116" s="49"/>
      <c r="N116" s="49"/>
    </row>
    <row r="117" spans="1:14" ht="15" customHeight="1" x14ac:dyDescent="0.25">
      <c r="A117" s="90">
        <v>2</v>
      </c>
      <c r="B117" s="90" t="s">
        <v>88</v>
      </c>
      <c r="C117" s="90">
        <v>150</v>
      </c>
      <c r="D117" s="11" t="s">
        <v>89</v>
      </c>
      <c r="E117" s="76">
        <v>0.05</v>
      </c>
      <c r="F117" s="76">
        <v>0.05</v>
      </c>
      <c r="G117" s="12">
        <v>80</v>
      </c>
      <c r="H117" s="12">
        <f t="shared" ref="H117:H120" si="15">E117*G117</f>
        <v>4</v>
      </c>
      <c r="I117" s="76">
        <v>3.7</v>
      </c>
      <c r="J117" s="76">
        <v>4.25</v>
      </c>
      <c r="K117" s="76">
        <v>40.98</v>
      </c>
      <c r="L117" s="76">
        <f>(I117+K117)*4+(J117*9)</f>
        <v>216.97</v>
      </c>
      <c r="M117" s="76">
        <v>130301</v>
      </c>
      <c r="N117" s="76" t="s">
        <v>18</v>
      </c>
    </row>
    <row r="118" spans="1:14" ht="15" customHeight="1" x14ac:dyDescent="0.25">
      <c r="A118" s="90"/>
      <c r="B118" s="90"/>
      <c r="C118" s="90"/>
      <c r="D118" s="11" t="s">
        <v>24</v>
      </c>
      <c r="E118" s="76">
        <v>9.4E-2</v>
      </c>
      <c r="F118" s="76">
        <v>9.4E-2</v>
      </c>
      <c r="G118" s="12">
        <v>0</v>
      </c>
      <c r="H118" s="12">
        <f t="shared" si="15"/>
        <v>0</v>
      </c>
      <c r="I118" s="76"/>
      <c r="J118" s="76"/>
      <c r="K118" s="76"/>
      <c r="L118" s="76"/>
      <c r="M118" s="76"/>
      <c r="N118" s="76"/>
    </row>
    <row r="119" spans="1:14" ht="15" customHeight="1" x14ac:dyDescent="0.25">
      <c r="A119" s="90"/>
      <c r="B119" s="90"/>
      <c r="C119" s="90"/>
      <c r="D119" s="11" t="s">
        <v>91</v>
      </c>
      <c r="E119" s="16">
        <v>5.0000000000000001E-3</v>
      </c>
      <c r="F119" s="76">
        <v>5.0000000000000001E-3</v>
      </c>
      <c r="G119" s="12">
        <v>595</v>
      </c>
      <c r="H119" s="12">
        <f t="shared" si="15"/>
        <v>2.9750000000000001</v>
      </c>
      <c r="I119" s="76"/>
      <c r="J119" s="76"/>
      <c r="K119" s="76"/>
      <c r="L119" s="76"/>
      <c r="M119" s="76"/>
      <c r="N119" s="76"/>
    </row>
    <row r="120" spans="1:14" ht="15" customHeight="1" x14ac:dyDescent="0.25">
      <c r="A120" s="90"/>
      <c r="B120" s="90"/>
      <c r="C120" s="90"/>
      <c r="D120" s="11" t="s">
        <v>51</v>
      </c>
      <c r="E120" s="76">
        <v>2E-3</v>
      </c>
      <c r="F120" s="76">
        <v>2E-3</v>
      </c>
      <c r="G120" s="12">
        <v>20</v>
      </c>
      <c r="H120" s="12">
        <f t="shared" si="15"/>
        <v>0.04</v>
      </c>
      <c r="I120" s="16"/>
      <c r="J120" s="76"/>
      <c r="K120" s="76"/>
      <c r="L120" s="76"/>
      <c r="M120" s="76"/>
      <c r="N120" s="76"/>
    </row>
    <row r="121" spans="1:14" s="8" customFormat="1" ht="23.1" customHeight="1" x14ac:dyDescent="0.25">
      <c r="A121" s="97">
        <v>3</v>
      </c>
      <c r="B121" s="97" t="s">
        <v>141</v>
      </c>
      <c r="C121" s="97">
        <v>100</v>
      </c>
      <c r="D121" s="17" t="s">
        <v>72</v>
      </c>
      <c r="E121" s="35">
        <v>0.1</v>
      </c>
      <c r="F121" s="35">
        <v>9.5000000000000001E-2</v>
      </c>
      <c r="G121" s="18">
        <v>60</v>
      </c>
      <c r="H121" s="18">
        <f t="shared" ref="H121" si="16">E121*G121</f>
        <v>6</v>
      </c>
      <c r="I121" s="78">
        <v>0.8</v>
      </c>
      <c r="J121" s="78">
        <v>0.1</v>
      </c>
      <c r="K121" s="78">
        <v>2.8</v>
      </c>
      <c r="L121" s="78">
        <v>15</v>
      </c>
      <c r="M121" s="20"/>
      <c r="N121" s="76"/>
    </row>
    <row r="122" spans="1:14" s="8" customFormat="1" ht="23.1" customHeight="1" x14ac:dyDescent="0.25">
      <c r="A122" s="97"/>
      <c r="B122" s="97"/>
      <c r="C122" s="97"/>
      <c r="D122" s="17"/>
      <c r="E122" s="35"/>
      <c r="F122" s="18"/>
      <c r="G122" s="18"/>
      <c r="H122" s="18"/>
      <c r="I122" s="78"/>
      <c r="J122" s="78"/>
      <c r="K122" s="78"/>
      <c r="L122" s="78"/>
      <c r="M122" s="18"/>
      <c r="N122" s="77"/>
    </row>
    <row r="123" spans="1:14" ht="19.5" customHeight="1" x14ac:dyDescent="0.25">
      <c r="A123" s="76">
        <v>4</v>
      </c>
      <c r="B123" s="76" t="s">
        <v>103</v>
      </c>
      <c r="C123" s="76">
        <v>50</v>
      </c>
      <c r="D123" s="11" t="s">
        <v>30</v>
      </c>
      <c r="E123" s="76">
        <v>0.05</v>
      </c>
      <c r="F123" s="76">
        <v>0.05</v>
      </c>
      <c r="G123" s="12">
        <v>44</v>
      </c>
      <c r="H123" s="12">
        <f t="shared" ref="H123" si="17">G123*E123</f>
        <v>2.2000000000000002</v>
      </c>
      <c r="I123" s="76">
        <v>4.8</v>
      </c>
      <c r="J123" s="76">
        <v>1.8</v>
      </c>
      <c r="K123" s="76">
        <v>30</v>
      </c>
      <c r="L123" s="76">
        <f>(I123+K123)*4+(J123*9)</f>
        <v>155.39999999999998</v>
      </c>
      <c r="M123" s="76">
        <v>200102</v>
      </c>
      <c r="N123" s="76" t="s">
        <v>18</v>
      </c>
    </row>
    <row r="124" spans="1:14" ht="15" customHeight="1" x14ac:dyDescent="0.25">
      <c r="A124" s="90">
        <v>5</v>
      </c>
      <c r="B124" s="90" t="s">
        <v>65</v>
      </c>
      <c r="C124" s="90" t="s">
        <v>31</v>
      </c>
      <c r="D124" s="34" t="s">
        <v>57</v>
      </c>
      <c r="E124" s="16">
        <v>4.0000000000000001E-3</v>
      </c>
      <c r="F124" s="16">
        <v>4.0000000000000001E-3</v>
      </c>
      <c r="G124" s="12">
        <v>800</v>
      </c>
      <c r="H124" s="12">
        <f t="shared" si="13"/>
        <v>3.2</v>
      </c>
      <c r="I124" s="12">
        <v>3.68</v>
      </c>
      <c r="J124" s="12">
        <v>3.48</v>
      </c>
      <c r="K124" s="12">
        <v>14.62</v>
      </c>
      <c r="L124" s="76">
        <f>(I124+K124)*4+(J124*9)</f>
        <v>104.52000000000001</v>
      </c>
      <c r="M124" s="76">
        <v>160101</v>
      </c>
      <c r="N124" s="76" t="s">
        <v>18</v>
      </c>
    </row>
    <row r="125" spans="1:14" ht="15" customHeight="1" x14ac:dyDescent="0.25">
      <c r="A125" s="90"/>
      <c r="B125" s="90"/>
      <c r="C125" s="90"/>
      <c r="D125" s="34" t="s">
        <v>48</v>
      </c>
      <c r="E125" s="16">
        <v>0.13400000000000001</v>
      </c>
      <c r="F125" s="16">
        <v>0.13400000000000001</v>
      </c>
      <c r="G125" s="12">
        <v>0</v>
      </c>
      <c r="H125" s="12">
        <f t="shared" si="13"/>
        <v>0</v>
      </c>
      <c r="I125" s="38"/>
      <c r="J125" s="38"/>
      <c r="K125" s="38"/>
      <c r="L125" s="38"/>
      <c r="M125" s="38"/>
      <c r="N125" s="38"/>
    </row>
    <row r="126" spans="1:14" ht="15" customHeight="1" x14ac:dyDescent="0.25">
      <c r="A126" s="90"/>
      <c r="B126" s="90"/>
      <c r="C126" s="90"/>
      <c r="D126" s="34" t="s">
        <v>55</v>
      </c>
      <c r="E126" s="16">
        <v>0.02</v>
      </c>
      <c r="F126" s="16">
        <v>0.02</v>
      </c>
      <c r="G126" s="12">
        <v>73</v>
      </c>
      <c r="H126" s="12">
        <f t="shared" si="13"/>
        <v>1.46</v>
      </c>
      <c r="I126" s="12"/>
      <c r="J126" s="12"/>
      <c r="K126" s="12"/>
      <c r="L126" s="76"/>
      <c r="M126" s="12"/>
      <c r="N126" s="38"/>
    </row>
    <row r="127" spans="1:14" ht="15" customHeight="1" x14ac:dyDescent="0.25">
      <c r="A127" s="90"/>
      <c r="B127" s="90"/>
      <c r="C127" s="90"/>
      <c r="D127" s="34" t="s">
        <v>20</v>
      </c>
      <c r="E127" s="16">
        <v>0.1</v>
      </c>
      <c r="F127" s="16">
        <v>0.1</v>
      </c>
      <c r="G127" s="12">
        <v>65</v>
      </c>
      <c r="H127" s="12">
        <f t="shared" si="13"/>
        <v>6.5</v>
      </c>
      <c r="I127" s="57"/>
      <c r="J127" s="38"/>
      <c r="K127" s="38"/>
      <c r="L127" s="38"/>
      <c r="M127" s="38"/>
      <c r="N127" s="38"/>
    </row>
    <row r="128" spans="1:14" ht="15" customHeight="1" x14ac:dyDescent="0.25">
      <c r="A128" s="76">
        <v>6</v>
      </c>
      <c r="B128" s="76" t="s">
        <v>80</v>
      </c>
      <c r="C128" s="76" t="s">
        <v>140</v>
      </c>
      <c r="D128" s="34" t="s">
        <v>80</v>
      </c>
      <c r="E128" s="16">
        <v>0.03</v>
      </c>
      <c r="F128" s="16">
        <v>0.03</v>
      </c>
      <c r="G128" s="12">
        <v>400</v>
      </c>
      <c r="H128" s="12">
        <f t="shared" si="13"/>
        <v>12</v>
      </c>
      <c r="I128" s="57">
        <v>1.4</v>
      </c>
      <c r="J128" s="38">
        <v>8.9</v>
      </c>
      <c r="K128" s="38">
        <v>74.900000000000006</v>
      </c>
      <c r="L128" s="38">
        <v>361.5</v>
      </c>
      <c r="M128" s="38"/>
      <c r="N128" s="38"/>
    </row>
    <row r="129" spans="1:14" ht="15" customHeight="1" x14ac:dyDescent="0.25">
      <c r="A129" s="76">
        <v>7</v>
      </c>
      <c r="B129" s="76" t="s">
        <v>81</v>
      </c>
      <c r="C129" s="76">
        <v>120</v>
      </c>
      <c r="D129" s="11" t="s">
        <v>81</v>
      </c>
      <c r="E129" s="76">
        <v>0.12</v>
      </c>
      <c r="F129" s="76">
        <v>0.12</v>
      </c>
      <c r="G129" s="12">
        <v>60</v>
      </c>
      <c r="H129" s="12">
        <f t="shared" si="13"/>
        <v>7.1999999999999993</v>
      </c>
      <c r="I129" s="39">
        <v>0.6</v>
      </c>
      <c r="J129" s="39">
        <v>0.6</v>
      </c>
      <c r="K129" s="39">
        <v>14.7</v>
      </c>
      <c r="L129" s="76">
        <f>(I129+K129)*4+(J129*9)</f>
        <v>66.599999999999994</v>
      </c>
      <c r="M129" s="27">
        <v>210110</v>
      </c>
      <c r="N129" s="27" t="s">
        <v>18</v>
      </c>
    </row>
    <row r="130" spans="1:14" ht="15" customHeight="1" x14ac:dyDescent="0.25">
      <c r="A130" s="88" t="s">
        <v>27</v>
      </c>
      <c r="B130" s="88"/>
      <c r="C130" s="88"/>
      <c r="D130" s="88"/>
      <c r="E130" s="88"/>
      <c r="F130" s="88"/>
      <c r="G130" s="88"/>
      <c r="H130" s="24">
        <f>SUM(H107:H129)</f>
        <v>88.765000000000015</v>
      </c>
      <c r="I130" s="24">
        <f>SUM(I107:I129)</f>
        <v>30.66</v>
      </c>
      <c r="J130" s="24">
        <f>SUM(J107:J129)</f>
        <v>31.740000000000002</v>
      </c>
      <c r="K130" s="24">
        <f>SUM(K107:K129)</f>
        <v>190.60999999999999</v>
      </c>
      <c r="L130" s="24">
        <f>SUM(L107:L129)</f>
        <v>1146.6399999999999</v>
      </c>
      <c r="M130" s="36"/>
      <c r="N130" s="27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x14ac:dyDescent="0.25">
      <c r="A133"/>
      <c r="B133"/>
      <c r="C133"/>
      <c r="D133"/>
      <c r="E133"/>
      <c r="F133"/>
      <c r="G133"/>
      <c r="H133"/>
    </row>
    <row r="134" spans="1:14" x14ac:dyDescent="0.25">
      <c r="A134"/>
      <c r="B134"/>
      <c r="C134"/>
      <c r="D134"/>
      <c r="E134"/>
      <c r="F134"/>
      <c r="G134"/>
      <c r="H134"/>
    </row>
    <row r="135" spans="1:14" x14ac:dyDescent="0.25">
      <c r="A135"/>
      <c r="B135"/>
      <c r="C135"/>
      <c r="D135"/>
      <c r="E135"/>
      <c r="F135"/>
      <c r="G135"/>
      <c r="H135"/>
    </row>
    <row r="136" spans="1:14" ht="15.75" x14ac:dyDescent="0.25">
      <c r="A136" s="88" t="s">
        <v>82</v>
      </c>
      <c r="B136" s="88"/>
      <c r="C136" s="88"/>
      <c r="D136" s="88"/>
      <c r="E136" s="88"/>
      <c r="F136" s="88"/>
      <c r="G136" s="88"/>
      <c r="H136" s="88"/>
      <c r="I136" s="89"/>
      <c r="J136" s="89"/>
      <c r="K136" s="89"/>
      <c r="L136" s="89"/>
      <c r="M136" s="89"/>
      <c r="N136" s="89"/>
    </row>
    <row r="137" spans="1:14" ht="54" customHeight="1" x14ac:dyDescent="0.25">
      <c r="A137" s="76" t="s">
        <v>0</v>
      </c>
      <c r="B137" s="76"/>
      <c r="C137" s="76" t="s">
        <v>1</v>
      </c>
      <c r="D137" s="11" t="s">
        <v>2</v>
      </c>
      <c r="E137" s="76" t="s">
        <v>3</v>
      </c>
      <c r="F137" s="76" t="s">
        <v>4</v>
      </c>
      <c r="G137" s="12" t="s">
        <v>5</v>
      </c>
      <c r="H137" s="76" t="s">
        <v>6</v>
      </c>
      <c r="I137" s="76" t="s">
        <v>7</v>
      </c>
      <c r="J137" s="76" t="s">
        <v>8</v>
      </c>
      <c r="K137" s="76" t="s">
        <v>9</v>
      </c>
      <c r="L137" s="76" t="s">
        <v>10</v>
      </c>
      <c r="M137" s="76" t="s">
        <v>11</v>
      </c>
      <c r="N137" s="76" t="s">
        <v>12</v>
      </c>
    </row>
    <row r="138" spans="1:14" ht="15" customHeight="1" x14ac:dyDescent="0.25">
      <c r="A138" s="76"/>
      <c r="B138" s="76" t="s">
        <v>13</v>
      </c>
      <c r="C138" s="76" t="s">
        <v>14</v>
      </c>
      <c r="D138" s="11"/>
      <c r="E138" s="76" t="s">
        <v>14</v>
      </c>
      <c r="F138" s="76" t="s">
        <v>14</v>
      </c>
      <c r="G138" s="12" t="s">
        <v>15</v>
      </c>
      <c r="H138" s="76" t="s">
        <v>16</v>
      </c>
      <c r="I138" s="76" t="s">
        <v>14</v>
      </c>
      <c r="J138" s="76" t="s">
        <v>14</v>
      </c>
      <c r="K138" s="76" t="s">
        <v>14</v>
      </c>
      <c r="L138" s="76" t="s">
        <v>14</v>
      </c>
      <c r="M138" s="76"/>
      <c r="N138" s="76"/>
    </row>
    <row r="139" spans="1:14" s="8" customFormat="1" ht="15" customHeight="1" x14ac:dyDescent="0.25">
      <c r="A139" s="97">
        <v>1</v>
      </c>
      <c r="B139" s="87" t="s">
        <v>77</v>
      </c>
      <c r="C139" s="90" t="s">
        <v>117</v>
      </c>
      <c r="D139" s="11" t="s">
        <v>43</v>
      </c>
      <c r="E139" s="16">
        <v>0.12</v>
      </c>
      <c r="F139" s="76">
        <v>0.1</v>
      </c>
      <c r="G139" s="12">
        <v>350</v>
      </c>
      <c r="H139" s="12">
        <f>G139*E139</f>
        <v>42</v>
      </c>
      <c r="I139" s="76">
        <v>8.84</v>
      </c>
      <c r="J139" s="76">
        <v>9.0399999999999991</v>
      </c>
      <c r="K139" s="76">
        <v>9.35</v>
      </c>
      <c r="L139" s="76">
        <f>(I139+K139)*4+(J139*9)</f>
        <v>154.11999999999998</v>
      </c>
      <c r="M139" s="76">
        <v>204</v>
      </c>
      <c r="N139" s="76" t="s">
        <v>18</v>
      </c>
    </row>
    <row r="140" spans="1:14" s="8" customFormat="1" ht="15" customHeight="1" x14ac:dyDescent="0.25">
      <c r="A140" s="97"/>
      <c r="B140" s="87"/>
      <c r="C140" s="90"/>
      <c r="D140" s="11" t="s">
        <v>30</v>
      </c>
      <c r="E140" s="76">
        <v>0.01</v>
      </c>
      <c r="F140" s="76">
        <v>0.01</v>
      </c>
      <c r="G140" s="12">
        <v>44</v>
      </c>
      <c r="H140" s="12">
        <f t="shared" ref="H140:H150" si="18">G140*E140</f>
        <v>0.44</v>
      </c>
      <c r="I140" s="76"/>
      <c r="J140" s="76"/>
      <c r="K140" s="76"/>
      <c r="L140" s="76"/>
      <c r="M140" s="76"/>
      <c r="N140" s="76"/>
    </row>
    <row r="141" spans="1:14" s="8" customFormat="1" ht="15" customHeight="1" x14ac:dyDescent="0.25">
      <c r="A141" s="97"/>
      <c r="B141" s="87"/>
      <c r="C141" s="90"/>
      <c r="D141" s="30" t="s">
        <v>21</v>
      </c>
      <c r="E141" s="78">
        <v>0.01</v>
      </c>
      <c r="F141" s="78">
        <v>8.0000000000000002E-3</v>
      </c>
      <c r="G141" s="18">
        <v>35</v>
      </c>
      <c r="H141" s="18">
        <f t="shared" si="18"/>
        <v>0.35000000000000003</v>
      </c>
      <c r="I141" s="76"/>
      <c r="J141" s="76"/>
      <c r="K141" s="76"/>
      <c r="L141" s="76"/>
      <c r="M141" s="76"/>
      <c r="N141" s="76"/>
    </row>
    <row r="142" spans="1:14" s="8" customFormat="1" ht="15" customHeight="1" x14ac:dyDescent="0.25">
      <c r="A142" s="97"/>
      <c r="B142" s="87"/>
      <c r="C142" s="90"/>
      <c r="D142" s="30" t="s">
        <v>22</v>
      </c>
      <c r="E142" s="78">
        <v>5.0000000000000001E-3</v>
      </c>
      <c r="F142" s="78">
        <v>5.0000000000000001E-3</v>
      </c>
      <c r="G142" s="18">
        <v>32</v>
      </c>
      <c r="H142" s="18">
        <f t="shared" si="18"/>
        <v>0.16</v>
      </c>
      <c r="I142" s="78"/>
      <c r="J142" s="78"/>
      <c r="K142" s="78"/>
      <c r="L142" s="78"/>
      <c r="M142" s="78"/>
      <c r="N142" s="78"/>
    </row>
    <row r="143" spans="1:14" s="8" customFormat="1" ht="15" customHeight="1" x14ac:dyDescent="0.25">
      <c r="A143" s="97"/>
      <c r="B143" s="87"/>
      <c r="C143" s="90"/>
      <c r="D143" s="30" t="s">
        <v>23</v>
      </c>
      <c r="E143" s="78">
        <v>5.0000000000000001E-3</v>
      </c>
      <c r="F143" s="78">
        <v>4.0000000000000001E-3</v>
      </c>
      <c r="G143" s="18">
        <v>108</v>
      </c>
      <c r="H143" s="18">
        <f t="shared" si="18"/>
        <v>0.54</v>
      </c>
      <c r="I143" s="78"/>
      <c r="J143" s="78"/>
      <c r="K143" s="78"/>
      <c r="L143" s="78"/>
      <c r="M143" s="78"/>
      <c r="N143" s="78"/>
    </row>
    <row r="144" spans="1:14" s="8" customFormat="1" ht="15" customHeight="1" x14ac:dyDescent="0.25">
      <c r="A144" s="97"/>
      <c r="B144" s="87"/>
      <c r="C144" s="90"/>
      <c r="D144" s="30" t="s">
        <v>51</v>
      </c>
      <c r="E144" s="78">
        <v>4.0000000000000001E-3</v>
      </c>
      <c r="F144" s="78">
        <v>4.0000000000000001E-3</v>
      </c>
      <c r="G144" s="18">
        <v>20</v>
      </c>
      <c r="H144" s="18">
        <f t="shared" si="18"/>
        <v>0.08</v>
      </c>
      <c r="I144" s="78"/>
      <c r="J144" s="78"/>
      <c r="K144" s="78"/>
      <c r="L144" s="78"/>
      <c r="M144" s="78"/>
      <c r="N144" s="78"/>
    </row>
    <row r="145" spans="1:14" s="8" customFormat="1" ht="15" customHeight="1" x14ac:dyDescent="0.25">
      <c r="A145" s="97"/>
      <c r="B145" s="87"/>
      <c r="C145" s="90"/>
      <c r="D145" s="30" t="s">
        <v>25</v>
      </c>
      <c r="E145" s="78">
        <v>0.01</v>
      </c>
      <c r="F145" s="78">
        <v>0.01</v>
      </c>
      <c r="G145" s="18">
        <v>135</v>
      </c>
      <c r="H145" s="18">
        <f t="shared" si="18"/>
        <v>1.35</v>
      </c>
      <c r="I145" s="78"/>
      <c r="J145" s="78"/>
      <c r="K145" s="78"/>
      <c r="L145" s="78"/>
      <c r="M145" s="78"/>
      <c r="N145" s="78"/>
    </row>
    <row r="146" spans="1:14" s="8" customFormat="1" ht="15" customHeight="1" x14ac:dyDescent="0.25">
      <c r="A146" s="97"/>
      <c r="B146" s="87"/>
      <c r="C146" s="90"/>
      <c r="D146" s="30" t="s">
        <v>53</v>
      </c>
      <c r="E146" s="78">
        <v>0.01</v>
      </c>
      <c r="F146" s="78">
        <v>0.01</v>
      </c>
      <c r="G146" s="18">
        <v>200</v>
      </c>
      <c r="H146" s="18">
        <f t="shared" si="18"/>
        <v>2</v>
      </c>
      <c r="I146" s="78"/>
      <c r="J146" s="78"/>
      <c r="K146" s="78"/>
      <c r="L146" s="78"/>
      <c r="M146" s="78"/>
      <c r="N146" s="78"/>
    </row>
    <row r="147" spans="1:14" s="8" customFormat="1" ht="15" customHeight="1" x14ac:dyDescent="0.25">
      <c r="A147" s="97"/>
      <c r="B147" s="87"/>
      <c r="C147" s="90"/>
      <c r="D147" s="30"/>
      <c r="E147" s="78"/>
      <c r="F147" s="78"/>
      <c r="G147" s="18"/>
      <c r="H147" s="18"/>
      <c r="I147" s="35"/>
      <c r="J147" s="35"/>
      <c r="K147" s="78"/>
      <c r="L147" s="78"/>
      <c r="M147" s="78"/>
      <c r="N147" s="78"/>
    </row>
    <row r="148" spans="1:14" s="8" customFormat="1" ht="15" customHeight="1" x14ac:dyDescent="0.25">
      <c r="A148" s="97">
        <v>2</v>
      </c>
      <c r="B148" s="97" t="s">
        <v>109</v>
      </c>
      <c r="C148" s="97" t="s">
        <v>110</v>
      </c>
      <c r="D148" s="30" t="s">
        <v>85</v>
      </c>
      <c r="E148" s="35">
        <v>0.05</v>
      </c>
      <c r="F148" s="35">
        <v>0.05</v>
      </c>
      <c r="G148" s="18">
        <v>45</v>
      </c>
      <c r="H148" s="18">
        <f t="shared" si="18"/>
        <v>2.25</v>
      </c>
      <c r="I148" s="78">
        <v>5.6</v>
      </c>
      <c r="J148" s="78">
        <v>4.2</v>
      </c>
      <c r="K148" s="78">
        <v>36</v>
      </c>
      <c r="L148" s="78">
        <v>204.3</v>
      </c>
      <c r="M148" s="78">
        <v>205</v>
      </c>
      <c r="N148" s="78" t="s">
        <v>111</v>
      </c>
    </row>
    <row r="149" spans="1:14" s="8" customFormat="1" ht="15" customHeight="1" x14ac:dyDescent="0.25">
      <c r="A149" s="97"/>
      <c r="B149" s="97"/>
      <c r="C149" s="97"/>
      <c r="D149" s="30" t="s">
        <v>52</v>
      </c>
      <c r="E149" s="35">
        <v>5.0000000000000001E-3</v>
      </c>
      <c r="F149" s="35">
        <v>5.0000000000000001E-3</v>
      </c>
      <c r="G149" s="18">
        <v>595</v>
      </c>
      <c r="H149" s="18">
        <f t="shared" si="18"/>
        <v>2.9750000000000001</v>
      </c>
      <c r="I149" s="78"/>
      <c r="J149" s="78"/>
      <c r="K149" s="78"/>
      <c r="L149" s="78"/>
      <c r="M149" s="78"/>
      <c r="N149" s="78"/>
    </row>
    <row r="150" spans="1:14" s="8" customFormat="1" ht="15" customHeight="1" x14ac:dyDescent="0.25">
      <c r="A150" s="97"/>
      <c r="B150" s="97"/>
      <c r="C150" s="97"/>
      <c r="D150" s="30" t="s">
        <v>51</v>
      </c>
      <c r="E150" s="35">
        <v>2E-3</v>
      </c>
      <c r="F150" s="35">
        <v>2E-3</v>
      </c>
      <c r="G150" s="18">
        <v>20</v>
      </c>
      <c r="H150" s="18">
        <f t="shared" si="18"/>
        <v>0.04</v>
      </c>
      <c r="I150" s="35"/>
      <c r="J150" s="78"/>
      <c r="K150" s="78"/>
      <c r="L150" s="78"/>
      <c r="M150" s="78"/>
      <c r="N150" s="78"/>
    </row>
    <row r="151" spans="1:14" s="8" customFormat="1" ht="22.5" customHeight="1" x14ac:dyDescent="0.25">
      <c r="A151" s="97">
        <v>3</v>
      </c>
      <c r="B151" s="97" t="s">
        <v>142</v>
      </c>
      <c r="C151" s="97">
        <v>100</v>
      </c>
      <c r="D151" s="17" t="s">
        <v>130</v>
      </c>
      <c r="E151" s="35">
        <v>0.1</v>
      </c>
      <c r="F151" s="35">
        <v>9.5000000000000001E-2</v>
      </c>
      <c r="G151" s="18">
        <v>60</v>
      </c>
      <c r="H151" s="18">
        <f t="shared" ref="H151" si="19">E151*G151</f>
        <v>6</v>
      </c>
      <c r="I151" s="18">
        <v>0.6</v>
      </c>
      <c r="J151" s="18">
        <v>0</v>
      </c>
      <c r="K151" s="18">
        <v>3.8</v>
      </c>
      <c r="L151" s="76">
        <v>14</v>
      </c>
      <c r="M151" s="20">
        <v>100505</v>
      </c>
      <c r="N151" s="76" t="s">
        <v>18</v>
      </c>
    </row>
    <row r="152" spans="1:14" s="8" customFormat="1" ht="22.5" customHeight="1" x14ac:dyDescent="0.25">
      <c r="A152" s="97"/>
      <c r="B152" s="97"/>
      <c r="C152" s="97"/>
      <c r="D152" s="17"/>
      <c r="E152" s="35"/>
      <c r="F152" s="18"/>
      <c r="G152" s="18"/>
      <c r="H152" s="18"/>
      <c r="I152" s="18"/>
      <c r="J152" s="18"/>
      <c r="K152" s="18"/>
      <c r="L152" s="77"/>
      <c r="M152" s="18"/>
      <c r="N152" s="77"/>
    </row>
    <row r="153" spans="1:14" ht="15.75" x14ac:dyDescent="0.25">
      <c r="A153" s="76">
        <v>4</v>
      </c>
      <c r="B153" s="76" t="s">
        <v>103</v>
      </c>
      <c r="C153" s="76">
        <v>60</v>
      </c>
      <c r="D153" s="11" t="s">
        <v>30</v>
      </c>
      <c r="E153" s="76">
        <v>0.06</v>
      </c>
      <c r="F153" s="76">
        <v>0.06</v>
      </c>
      <c r="G153" s="12">
        <v>44</v>
      </c>
      <c r="H153" s="12">
        <f t="shared" ref="H153:H158" si="20">G153*E153</f>
        <v>2.6399999999999997</v>
      </c>
      <c r="I153" s="76">
        <v>4.8</v>
      </c>
      <c r="J153" s="76">
        <v>1.8</v>
      </c>
      <c r="K153" s="76">
        <v>30</v>
      </c>
      <c r="L153" s="76">
        <f>(I153+K153)*4+(J153*9)</f>
        <v>155.39999999999998</v>
      </c>
      <c r="M153" s="76">
        <v>200102</v>
      </c>
      <c r="N153" s="76" t="s">
        <v>18</v>
      </c>
    </row>
    <row r="154" spans="1:14" ht="15.75" x14ac:dyDescent="0.25">
      <c r="A154" s="90">
        <v>5</v>
      </c>
      <c r="B154" s="90" t="s">
        <v>121</v>
      </c>
      <c r="C154" s="90">
        <v>200</v>
      </c>
      <c r="D154" s="11" t="s">
        <v>122</v>
      </c>
      <c r="E154" s="76">
        <v>0.03</v>
      </c>
      <c r="F154" s="76">
        <v>0.03</v>
      </c>
      <c r="G154" s="12">
        <v>60</v>
      </c>
      <c r="H154" s="12">
        <f t="shared" si="20"/>
        <v>1.7999999999999998</v>
      </c>
      <c r="I154" s="76">
        <v>0.4</v>
      </c>
      <c r="J154" s="76">
        <v>0.4</v>
      </c>
      <c r="K154" s="76">
        <v>9.8000000000000007</v>
      </c>
      <c r="L154" s="22">
        <v>47</v>
      </c>
      <c r="M154" s="76">
        <v>160209</v>
      </c>
      <c r="N154" s="76" t="s">
        <v>18</v>
      </c>
    </row>
    <row r="155" spans="1:14" ht="15.75" x14ac:dyDescent="0.25">
      <c r="A155" s="90"/>
      <c r="B155" s="91"/>
      <c r="C155" s="91"/>
      <c r="D155" s="11" t="s">
        <v>24</v>
      </c>
      <c r="E155" s="76">
        <v>0.17599999999999999</v>
      </c>
      <c r="F155" s="76">
        <v>0.17100000000000001</v>
      </c>
      <c r="G155" s="12">
        <v>0</v>
      </c>
      <c r="H155" s="12">
        <f t="shared" si="20"/>
        <v>0</v>
      </c>
      <c r="I155" s="76"/>
      <c r="J155" s="76"/>
      <c r="K155" s="76"/>
      <c r="L155" s="76"/>
      <c r="M155" s="76"/>
      <c r="N155" s="76"/>
    </row>
    <row r="156" spans="1:14" ht="15" customHeight="1" x14ac:dyDescent="0.25">
      <c r="A156" s="90"/>
      <c r="B156" s="91"/>
      <c r="C156" s="91"/>
      <c r="D156" s="11" t="s">
        <v>41</v>
      </c>
      <c r="E156" s="76">
        <v>1.4999999999999999E-2</v>
      </c>
      <c r="F156" s="76">
        <v>1.4999999999999999E-2</v>
      </c>
      <c r="G156" s="12">
        <v>73</v>
      </c>
      <c r="H156" s="12">
        <f t="shared" si="20"/>
        <v>1.095</v>
      </c>
      <c r="I156" s="12"/>
      <c r="J156" s="76"/>
      <c r="K156" s="76"/>
      <c r="L156" s="76"/>
      <c r="M156" s="76"/>
      <c r="N156" s="76"/>
    </row>
    <row r="157" spans="1:14" ht="15" customHeight="1" x14ac:dyDescent="0.25">
      <c r="A157" s="76">
        <v>6</v>
      </c>
      <c r="B157" s="77" t="s">
        <v>100</v>
      </c>
      <c r="C157" s="77">
        <v>150</v>
      </c>
      <c r="D157" s="11" t="s">
        <v>100</v>
      </c>
      <c r="E157" s="76">
        <v>0.15</v>
      </c>
      <c r="F157" s="76">
        <v>0.15</v>
      </c>
      <c r="G157" s="12">
        <v>60</v>
      </c>
      <c r="H157" s="12">
        <f t="shared" si="20"/>
        <v>9</v>
      </c>
      <c r="I157" s="12"/>
      <c r="J157" s="76"/>
      <c r="K157" s="76"/>
      <c r="L157" s="76"/>
      <c r="M157" s="76"/>
      <c r="N157" s="76"/>
    </row>
    <row r="158" spans="1:14" s="8" customFormat="1" ht="15.75" x14ac:dyDescent="0.25">
      <c r="A158" s="78">
        <v>7</v>
      </c>
      <c r="B158" s="78" t="s">
        <v>143</v>
      </c>
      <c r="C158" s="78">
        <v>40</v>
      </c>
      <c r="D158" s="30" t="s">
        <v>68</v>
      </c>
      <c r="E158" s="78">
        <v>0.04</v>
      </c>
      <c r="F158" s="78">
        <v>0.04</v>
      </c>
      <c r="G158" s="18">
        <v>375</v>
      </c>
      <c r="H158" s="18">
        <f t="shared" si="20"/>
        <v>15</v>
      </c>
      <c r="I158" s="51">
        <v>4.5</v>
      </c>
      <c r="J158" s="51">
        <v>17</v>
      </c>
      <c r="K158" s="51">
        <v>67</v>
      </c>
      <c r="L158" s="78">
        <v>439</v>
      </c>
      <c r="M158" s="51"/>
      <c r="N158" s="51"/>
    </row>
    <row r="159" spans="1:14" ht="14.25" customHeight="1" x14ac:dyDescent="0.25">
      <c r="A159" s="88" t="s">
        <v>27</v>
      </c>
      <c r="B159" s="88"/>
      <c r="C159" s="88"/>
      <c r="D159" s="88"/>
      <c r="E159" s="88"/>
      <c r="F159" s="88"/>
      <c r="G159" s="88"/>
      <c r="H159" s="24">
        <f>SUM(H139:H158)</f>
        <v>87.72</v>
      </c>
      <c r="I159" s="24">
        <f>SUM(I139:I158)</f>
        <v>24.74</v>
      </c>
      <c r="J159" s="24">
        <f>SUM(J139:J158)</f>
        <v>32.44</v>
      </c>
      <c r="K159" s="24">
        <f>SUM(K139:K158)</f>
        <v>155.94999999999999</v>
      </c>
      <c r="L159" s="24">
        <f>SUM(L139:L158)</f>
        <v>1013.8199999999999</v>
      </c>
      <c r="M159" s="36"/>
      <c r="N159" s="27"/>
    </row>
    <row r="160" spans="1:14" ht="15.75" x14ac:dyDescent="0.25">
      <c r="A160" s="26"/>
      <c r="B160" s="36" t="s">
        <v>75</v>
      </c>
      <c r="C160" s="27"/>
      <c r="D160" s="27"/>
      <c r="E160" s="26"/>
      <c r="F160" s="26"/>
      <c r="G160" s="26"/>
      <c r="H160" s="40">
        <f>H29+H58+H97+H130+H159</f>
        <v>388.27100000000007</v>
      </c>
      <c r="I160" s="40">
        <f>I29+I58+I97+I130+I159</f>
        <v>121.81999999999998</v>
      </c>
      <c r="J160" s="40">
        <f>J29+J58+J97+J130+J159</f>
        <v>154.54</v>
      </c>
      <c r="K160" s="40">
        <f>K29+K58+K97+K130+K159</f>
        <v>624.41000000000008</v>
      </c>
      <c r="L160" s="24">
        <f>SUM(L140:L159)</f>
        <v>1873.52</v>
      </c>
      <c r="M160" s="26"/>
      <c r="N160" s="26"/>
    </row>
    <row r="161" spans="1:14" ht="15.75" x14ac:dyDescent="0.25">
      <c r="A161" s="26"/>
      <c r="B161" s="36" t="s">
        <v>76</v>
      </c>
      <c r="C161" s="27"/>
      <c r="D161" s="27"/>
      <c r="E161" s="26"/>
      <c r="F161" s="26"/>
      <c r="G161" s="26"/>
      <c r="H161" s="40">
        <f>H160/5</f>
        <v>77.654200000000017</v>
      </c>
      <c r="I161" s="40">
        <f t="shared" ref="I161:L161" si="21">I160/5</f>
        <v>24.363999999999997</v>
      </c>
      <c r="J161" s="40">
        <f t="shared" si="21"/>
        <v>30.907999999999998</v>
      </c>
      <c r="K161" s="40">
        <f t="shared" si="21"/>
        <v>124.88200000000002</v>
      </c>
      <c r="L161" s="40">
        <f t="shared" si="21"/>
        <v>374.70400000000001</v>
      </c>
      <c r="M161" s="26"/>
      <c r="N161" s="26"/>
    </row>
  </sheetData>
  <mergeCells count="65">
    <mergeCell ref="A16:A21"/>
    <mergeCell ref="B16:B21"/>
    <mergeCell ref="C16:C21"/>
    <mergeCell ref="A3:N3"/>
    <mergeCell ref="A4:N4"/>
    <mergeCell ref="A7:A15"/>
    <mergeCell ref="B7:B15"/>
    <mergeCell ref="C7:C15"/>
    <mergeCell ref="A22:A23"/>
    <mergeCell ref="B22:B23"/>
    <mergeCell ref="C22:C23"/>
    <mergeCell ref="A24:A26"/>
    <mergeCell ref="B24:B26"/>
    <mergeCell ref="C24:C26"/>
    <mergeCell ref="A74:A86"/>
    <mergeCell ref="B74:B86"/>
    <mergeCell ref="C74:C86"/>
    <mergeCell ref="A29:G29"/>
    <mergeCell ref="A38:N38"/>
    <mergeCell ref="A41:A49"/>
    <mergeCell ref="B41:B49"/>
    <mergeCell ref="C41:C49"/>
    <mergeCell ref="A50:A51"/>
    <mergeCell ref="B50:B51"/>
    <mergeCell ref="C50:C51"/>
    <mergeCell ref="A53:A56"/>
    <mergeCell ref="B53:B56"/>
    <mergeCell ref="C53:C56"/>
    <mergeCell ref="A58:G58"/>
    <mergeCell ref="A71:N71"/>
    <mergeCell ref="A117:A120"/>
    <mergeCell ref="B117:B120"/>
    <mergeCell ref="C117:C120"/>
    <mergeCell ref="A87:A90"/>
    <mergeCell ref="B87:B90"/>
    <mergeCell ref="C87:C90"/>
    <mergeCell ref="A93:A95"/>
    <mergeCell ref="B93:B95"/>
    <mergeCell ref="C93:C95"/>
    <mergeCell ref="A97:G97"/>
    <mergeCell ref="A104:N104"/>
    <mergeCell ref="A107:A116"/>
    <mergeCell ref="B107:B116"/>
    <mergeCell ref="C107:C116"/>
    <mergeCell ref="A148:A150"/>
    <mergeCell ref="B148:B150"/>
    <mergeCell ref="C148:C150"/>
    <mergeCell ref="A121:A122"/>
    <mergeCell ref="B121:B122"/>
    <mergeCell ref="C121:C122"/>
    <mergeCell ref="A124:A127"/>
    <mergeCell ref="B124:B127"/>
    <mergeCell ref="C124:C127"/>
    <mergeCell ref="A130:G130"/>
    <mergeCell ref="A136:N136"/>
    <mergeCell ref="A139:A147"/>
    <mergeCell ref="B139:B147"/>
    <mergeCell ref="C139:C147"/>
    <mergeCell ref="A159:G159"/>
    <mergeCell ref="A151:A152"/>
    <mergeCell ref="B151:B152"/>
    <mergeCell ref="C151:C152"/>
    <mergeCell ref="A154:A156"/>
    <mergeCell ref="B154:B156"/>
    <mergeCell ref="C154:C156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1"/>
  <sheetViews>
    <sheetView zoomScale="90" zoomScaleNormal="90" workbookViewId="0">
      <selection activeCell="F139" sqref="F139"/>
    </sheetView>
  </sheetViews>
  <sheetFormatPr defaultRowHeight="15" x14ac:dyDescent="0.25"/>
  <cols>
    <col min="1" max="1" width="4.85546875" style="1" customWidth="1"/>
    <col min="2" max="2" width="18.7109375" style="1" customWidth="1"/>
    <col min="3" max="3" width="9.140625" style="1"/>
    <col min="4" max="4" width="14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10.28515625" style="2" customWidth="1"/>
    <col min="9" max="9" width="7.7109375" style="1" customWidth="1"/>
    <col min="10" max="10" width="7.42578125" style="1" customWidth="1"/>
    <col min="11" max="11" width="8.28515625" style="1" customWidth="1"/>
    <col min="12" max="12" width="9.140625" style="1"/>
    <col min="13" max="13" width="8" style="1" customWidth="1"/>
    <col min="14" max="14" width="14.28515625" style="1" customWidth="1"/>
  </cols>
  <sheetData>
    <row r="3" spans="1:15" ht="15.75" customHeight="1" x14ac:dyDescent="0.25">
      <c r="A3" s="88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ht="47.25" x14ac:dyDescent="0.25">
      <c r="A4" s="76" t="s">
        <v>0</v>
      </c>
      <c r="B4" s="76"/>
      <c r="C4" s="76" t="s">
        <v>1</v>
      </c>
      <c r="D4" s="76" t="s">
        <v>2</v>
      </c>
      <c r="E4" s="76" t="s">
        <v>3</v>
      </c>
      <c r="F4" s="76" t="s">
        <v>4</v>
      </c>
      <c r="G4" s="12" t="s">
        <v>5</v>
      </c>
      <c r="H4" s="12" t="s">
        <v>6</v>
      </c>
      <c r="I4" s="76" t="s">
        <v>7</v>
      </c>
      <c r="J4" s="76" t="s">
        <v>8</v>
      </c>
      <c r="K4" s="76" t="s">
        <v>9</v>
      </c>
      <c r="L4" s="76" t="s">
        <v>10</v>
      </c>
      <c r="M4" s="76" t="s">
        <v>40</v>
      </c>
      <c r="N4" s="76" t="s">
        <v>12</v>
      </c>
    </row>
    <row r="5" spans="1:15" ht="15.75" x14ac:dyDescent="0.25">
      <c r="A5" s="76"/>
      <c r="B5" s="76" t="s">
        <v>13</v>
      </c>
      <c r="C5" s="76" t="s">
        <v>14</v>
      </c>
      <c r="D5" s="11"/>
      <c r="E5" s="76" t="s">
        <v>14</v>
      </c>
      <c r="F5" s="76" t="s">
        <v>14</v>
      </c>
      <c r="G5" s="12" t="s">
        <v>15</v>
      </c>
      <c r="H5" s="12" t="s">
        <v>16</v>
      </c>
      <c r="I5" s="76" t="s">
        <v>14</v>
      </c>
      <c r="J5" s="76" t="s">
        <v>14</v>
      </c>
      <c r="K5" s="76" t="s">
        <v>14</v>
      </c>
      <c r="L5" s="76" t="s">
        <v>14</v>
      </c>
      <c r="M5" s="76"/>
      <c r="N5" s="76"/>
    </row>
    <row r="6" spans="1:15" ht="15" customHeight="1" x14ac:dyDescent="0.25">
      <c r="A6" s="90">
        <v>1</v>
      </c>
      <c r="B6" s="87" t="s">
        <v>63</v>
      </c>
      <c r="C6" s="90">
        <v>200</v>
      </c>
      <c r="D6" s="11" t="s">
        <v>17</v>
      </c>
      <c r="E6" s="76">
        <v>0.107</v>
      </c>
      <c r="F6" s="76">
        <v>7.4999999999999997E-2</v>
      </c>
      <c r="G6" s="12">
        <v>450</v>
      </c>
      <c r="H6" s="12">
        <f t="shared" ref="H6:H13" si="0">G6*E6</f>
        <v>48.15</v>
      </c>
      <c r="I6" s="76">
        <v>27.25</v>
      </c>
      <c r="J6" s="76">
        <v>29.3</v>
      </c>
      <c r="K6" s="76">
        <v>49.23</v>
      </c>
      <c r="L6" s="76">
        <f>(I6+K6)*4+(J6*9)</f>
        <v>569.61999999999989</v>
      </c>
      <c r="M6" s="76">
        <v>120550</v>
      </c>
      <c r="N6" s="76" t="s">
        <v>18</v>
      </c>
    </row>
    <row r="7" spans="1:15" ht="15" customHeight="1" x14ac:dyDescent="0.25">
      <c r="A7" s="90"/>
      <c r="B7" s="87"/>
      <c r="C7" s="90"/>
      <c r="D7" s="11" t="s">
        <v>21</v>
      </c>
      <c r="E7" s="76">
        <v>1.4E-2</v>
      </c>
      <c r="F7" s="76">
        <v>1.2E-2</v>
      </c>
      <c r="G7" s="12">
        <v>35</v>
      </c>
      <c r="H7" s="12">
        <f t="shared" si="0"/>
        <v>0.49</v>
      </c>
      <c r="I7" s="76"/>
      <c r="J7" s="76"/>
      <c r="K7" s="76"/>
      <c r="L7" s="76"/>
      <c r="M7" s="76"/>
      <c r="N7" s="76"/>
    </row>
    <row r="8" spans="1:15" ht="15.75" x14ac:dyDescent="0.25">
      <c r="A8" s="90"/>
      <c r="B8" s="87"/>
      <c r="C8" s="90"/>
      <c r="D8" s="11" t="s">
        <v>46</v>
      </c>
      <c r="E8" s="76">
        <v>0.01</v>
      </c>
      <c r="F8" s="76">
        <v>8.0000000000000002E-3</v>
      </c>
      <c r="G8" s="12">
        <v>40</v>
      </c>
      <c r="H8" s="12">
        <f t="shared" si="0"/>
        <v>0.4</v>
      </c>
      <c r="I8" s="76"/>
      <c r="J8" s="76"/>
      <c r="K8" s="76"/>
      <c r="L8" s="76"/>
      <c r="M8" s="76"/>
      <c r="N8" s="76"/>
    </row>
    <row r="9" spans="1:15" ht="15.75" x14ac:dyDescent="0.25">
      <c r="A9" s="90"/>
      <c r="B9" s="87"/>
      <c r="C9" s="90"/>
      <c r="D9" s="11" t="s">
        <v>26</v>
      </c>
      <c r="E9" s="76">
        <v>5.0000000000000001E-3</v>
      </c>
      <c r="F9" s="76">
        <v>5.0000000000000001E-3</v>
      </c>
      <c r="G9" s="12">
        <v>150</v>
      </c>
      <c r="H9" s="12">
        <f t="shared" si="0"/>
        <v>0.75</v>
      </c>
      <c r="I9" s="76"/>
      <c r="J9" s="76"/>
      <c r="K9" s="76"/>
      <c r="L9" s="76"/>
      <c r="M9" s="76"/>
      <c r="N9" s="76"/>
    </row>
    <row r="10" spans="1:15" ht="18" customHeight="1" x14ac:dyDescent="0.25">
      <c r="A10" s="90"/>
      <c r="B10" s="87"/>
      <c r="C10" s="90"/>
      <c r="D10" s="11" t="s">
        <v>60</v>
      </c>
      <c r="E10" s="76">
        <v>7.0000000000000007E-2</v>
      </c>
      <c r="F10" s="76">
        <v>7.0000000000000007E-2</v>
      </c>
      <c r="G10" s="12">
        <v>80</v>
      </c>
      <c r="H10" s="12">
        <f t="shared" si="0"/>
        <v>5.6000000000000005</v>
      </c>
      <c r="I10" s="76"/>
      <c r="J10" s="76"/>
      <c r="K10" s="76"/>
      <c r="L10" s="76"/>
      <c r="M10" s="76"/>
      <c r="N10" s="76"/>
    </row>
    <row r="11" spans="1:15" ht="15.75" x14ac:dyDescent="0.25">
      <c r="A11" s="90"/>
      <c r="B11" s="87"/>
      <c r="C11" s="90"/>
      <c r="D11" s="11" t="s">
        <v>24</v>
      </c>
      <c r="E11" s="76">
        <v>0.11</v>
      </c>
      <c r="F11" s="76">
        <v>0.11</v>
      </c>
      <c r="G11" s="12">
        <v>0</v>
      </c>
      <c r="H11" s="12">
        <f t="shared" si="0"/>
        <v>0</v>
      </c>
      <c r="I11" s="76"/>
      <c r="J11" s="76"/>
      <c r="K11" s="76"/>
      <c r="L11" s="76"/>
      <c r="M11" s="76"/>
      <c r="N11" s="76"/>
      <c r="O11" s="7"/>
    </row>
    <row r="12" spans="1:15" s="8" customFormat="1" ht="22.5" customHeight="1" x14ac:dyDescent="0.25">
      <c r="A12" s="90"/>
      <c r="B12" s="87"/>
      <c r="C12" s="90"/>
      <c r="D12" s="11" t="s">
        <v>58</v>
      </c>
      <c r="E12" s="76">
        <v>2E-3</v>
      </c>
      <c r="F12" s="76">
        <v>2E-3</v>
      </c>
      <c r="G12" s="12">
        <v>20</v>
      </c>
      <c r="H12" s="12">
        <f t="shared" si="0"/>
        <v>0.04</v>
      </c>
      <c r="I12" s="76"/>
      <c r="J12" s="76"/>
      <c r="K12" s="76"/>
      <c r="L12" s="76"/>
      <c r="M12" s="76"/>
      <c r="N12" s="76"/>
    </row>
    <row r="13" spans="1:15" s="8" customFormat="1" ht="22.5" customHeight="1" x14ac:dyDescent="0.25">
      <c r="A13" s="90"/>
      <c r="B13" s="87"/>
      <c r="C13" s="90"/>
      <c r="D13" s="30" t="s">
        <v>56</v>
      </c>
      <c r="E13" s="78">
        <v>0.01</v>
      </c>
      <c r="F13" s="78">
        <v>0.01</v>
      </c>
      <c r="G13" s="18">
        <v>135</v>
      </c>
      <c r="H13" s="18">
        <f t="shared" si="0"/>
        <v>1.35</v>
      </c>
      <c r="I13" s="35"/>
      <c r="J13" s="35"/>
      <c r="K13" s="78"/>
      <c r="L13" s="78"/>
      <c r="M13" s="78"/>
      <c r="N13" s="78"/>
    </row>
    <row r="14" spans="1:15" ht="15" customHeight="1" x14ac:dyDescent="0.25">
      <c r="A14" s="97">
        <v>2</v>
      </c>
      <c r="B14" s="97" t="s">
        <v>129</v>
      </c>
      <c r="C14" s="97">
        <v>100</v>
      </c>
      <c r="D14" s="17" t="s">
        <v>72</v>
      </c>
      <c r="E14" s="35">
        <v>0.1</v>
      </c>
      <c r="F14" s="35">
        <v>9.5000000000000001E-2</v>
      </c>
      <c r="G14" s="18">
        <v>60</v>
      </c>
      <c r="H14" s="18">
        <f>E14*G14</f>
        <v>6</v>
      </c>
      <c r="I14" s="18">
        <v>0.8</v>
      </c>
      <c r="J14" s="18">
        <v>0.1</v>
      </c>
      <c r="K14" s="18">
        <v>2.8</v>
      </c>
      <c r="L14" s="76">
        <v>15</v>
      </c>
      <c r="M14" s="20">
        <v>100505</v>
      </c>
      <c r="N14" s="76" t="s">
        <v>18</v>
      </c>
    </row>
    <row r="15" spans="1:15" ht="15" customHeight="1" x14ac:dyDescent="0.25">
      <c r="A15" s="97"/>
      <c r="B15" s="97"/>
      <c r="C15" s="97"/>
      <c r="D15" s="17"/>
      <c r="E15" s="35"/>
      <c r="F15" s="18"/>
      <c r="G15" s="18"/>
      <c r="H15" s="18"/>
      <c r="I15" s="18"/>
      <c r="J15" s="18"/>
      <c r="K15" s="18"/>
      <c r="L15" s="76"/>
      <c r="M15" s="18"/>
      <c r="N15" s="76"/>
    </row>
    <row r="16" spans="1:15" ht="15" customHeight="1" x14ac:dyDescent="0.25">
      <c r="A16" s="78">
        <v>3</v>
      </c>
      <c r="B16" s="76" t="s">
        <v>103</v>
      </c>
      <c r="C16" s="76">
        <v>60</v>
      </c>
      <c r="D16" s="11" t="s">
        <v>30</v>
      </c>
      <c r="E16" s="76">
        <v>0.06</v>
      </c>
      <c r="F16" s="76">
        <v>0.06</v>
      </c>
      <c r="G16" s="12">
        <v>44</v>
      </c>
      <c r="H16" s="12">
        <f t="shared" ref="H16:H20" si="1">G16*E16</f>
        <v>2.6399999999999997</v>
      </c>
      <c r="I16" s="76">
        <v>4.8</v>
      </c>
      <c r="J16" s="76">
        <v>1.8</v>
      </c>
      <c r="K16" s="76">
        <v>30</v>
      </c>
      <c r="L16" s="76">
        <f>(I16+K16)*4+(J16*9)</f>
        <v>155.39999999999998</v>
      </c>
      <c r="M16" s="76">
        <v>200102</v>
      </c>
      <c r="N16" s="76" t="s">
        <v>18</v>
      </c>
    </row>
    <row r="17" spans="1:14" ht="15" customHeight="1" x14ac:dyDescent="0.25">
      <c r="A17" s="90">
        <v>4</v>
      </c>
      <c r="B17" s="90" t="s">
        <v>121</v>
      </c>
      <c r="C17" s="90">
        <v>200</v>
      </c>
      <c r="D17" s="11" t="s">
        <v>122</v>
      </c>
      <c r="E17" s="76">
        <v>0.04</v>
      </c>
      <c r="F17" s="76">
        <v>0.04</v>
      </c>
      <c r="G17" s="12">
        <v>60</v>
      </c>
      <c r="H17" s="12">
        <f t="shared" si="1"/>
        <v>2.4</v>
      </c>
      <c r="I17" s="76">
        <v>0.12</v>
      </c>
      <c r="J17" s="76">
        <v>0.12</v>
      </c>
      <c r="K17" s="76">
        <v>22.92</v>
      </c>
      <c r="L17" s="22">
        <f>(I17+K17)*4+(J17*9)</f>
        <v>93.240000000000009</v>
      </c>
      <c r="M17" s="76">
        <v>160209</v>
      </c>
      <c r="N17" s="76" t="s">
        <v>18</v>
      </c>
    </row>
    <row r="18" spans="1:14" ht="15" customHeight="1" x14ac:dyDescent="0.25">
      <c r="A18" s="90"/>
      <c r="B18" s="91"/>
      <c r="C18" s="91"/>
      <c r="D18" s="11" t="s">
        <v>24</v>
      </c>
      <c r="E18" s="76">
        <v>0.17599999999999999</v>
      </c>
      <c r="F18" s="76">
        <v>0.17100000000000001</v>
      </c>
      <c r="G18" s="12">
        <v>0</v>
      </c>
      <c r="H18" s="12">
        <f t="shared" si="1"/>
        <v>0</v>
      </c>
      <c r="I18" s="76"/>
      <c r="J18" s="76"/>
      <c r="K18" s="76"/>
      <c r="L18" s="76"/>
      <c r="M18" s="76"/>
      <c r="N18" s="76"/>
    </row>
    <row r="19" spans="1:14" ht="15.75" customHeight="1" x14ac:dyDescent="0.25">
      <c r="A19" s="90"/>
      <c r="B19" s="91"/>
      <c r="C19" s="91"/>
      <c r="D19" s="11" t="s">
        <v>41</v>
      </c>
      <c r="E19" s="76">
        <v>1.4999999999999999E-2</v>
      </c>
      <c r="F19" s="76">
        <v>1.4999999999999999E-2</v>
      </c>
      <c r="G19" s="12">
        <v>73</v>
      </c>
      <c r="H19" s="12">
        <f t="shared" si="1"/>
        <v>1.095</v>
      </c>
      <c r="I19" s="12"/>
      <c r="J19" s="76"/>
      <c r="K19" s="76"/>
      <c r="L19" s="76"/>
      <c r="M19" s="76"/>
      <c r="N19" s="76"/>
    </row>
    <row r="20" spans="1:14" ht="15.75" x14ac:dyDescent="0.25">
      <c r="A20" s="54">
        <v>5</v>
      </c>
      <c r="B20" s="78" t="s">
        <v>144</v>
      </c>
      <c r="C20" s="78">
        <v>230</v>
      </c>
      <c r="D20" s="30" t="s">
        <v>145</v>
      </c>
      <c r="E20" s="78">
        <v>0.23</v>
      </c>
      <c r="F20" s="78">
        <v>0.23</v>
      </c>
      <c r="G20" s="18">
        <v>80</v>
      </c>
      <c r="H20" s="12">
        <f t="shared" si="1"/>
        <v>18.400000000000002</v>
      </c>
      <c r="I20" s="51">
        <v>1</v>
      </c>
      <c r="J20" s="51">
        <v>0.3</v>
      </c>
      <c r="K20" s="51">
        <v>21.4</v>
      </c>
      <c r="L20" s="78">
        <v>83</v>
      </c>
      <c r="M20" s="51"/>
      <c r="N20" s="51"/>
    </row>
    <row r="21" spans="1:14" ht="15.75" x14ac:dyDescent="0.25">
      <c r="A21" s="88" t="s">
        <v>27</v>
      </c>
      <c r="B21" s="88"/>
      <c r="C21" s="88"/>
      <c r="D21" s="88"/>
      <c r="E21" s="88"/>
      <c r="F21" s="88"/>
      <c r="G21" s="88"/>
      <c r="H21" s="24">
        <f>SUM(H6:H20)</f>
        <v>87.315000000000012</v>
      </c>
      <c r="I21" s="24">
        <f>SUM(I6:I20)</f>
        <v>33.97</v>
      </c>
      <c r="J21" s="24">
        <f>SUM(J6:J20)</f>
        <v>31.620000000000005</v>
      </c>
      <c r="K21" s="24">
        <f>SUM(K6:K20)</f>
        <v>126.35</v>
      </c>
      <c r="L21" s="24">
        <f>SUM(L6:L20)</f>
        <v>916.25999999999988</v>
      </c>
      <c r="M21" s="76"/>
      <c r="N21" s="76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6"/>
      <c r="N22" s="6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6"/>
      <c r="N23" s="6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6"/>
      <c r="N24" s="6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6"/>
      <c r="N25" s="6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6"/>
      <c r="N26" s="6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6"/>
      <c r="N27" s="6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6"/>
      <c r="N28" s="6"/>
    </row>
    <row r="29" spans="1:14" x14ac:dyDescent="0.25">
      <c r="A29" s="4"/>
      <c r="B29" s="4"/>
      <c r="C29" s="4"/>
      <c r="D29" s="4"/>
      <c r="E29" s="4"/>
    </row>
    <row r="30" spans="1:14" x14ac:dyDescent="0.25">
      <c r="A30" s="4"/>
      <c r="B30" s="4"/>
      <c r="C30" s="4"/>
      <c r="D30" s="4"/>
      <c r="E30" s="4"/>
    </row>
    <row r="31" spans="1:14" x14ac:dyDescent="0.25">
      <c r="A31" s="4"/>
      <c r="B31" s="4"/>
      <c r="C31" s="4"/>
      <c r="D31" s="4"/>
      <c r="E31" s="4"/>
    </row>
    <row r="32" spans="1:14" x14ac:dyDescent="0.25">
      <c r="A32" s="4"/>
      <c r="B32" s="4"/>
      <c r="C32" s="4"/>
      <c r="D32" s="4"/>
      <c r="E32" s="4"/>
    </row>
    <row r="33" spans="1:14" x14ac:dyDescent="0.25">
      <c r="A33" s="4"/>
      <c r="B33" s="4"/>
      <c r="C33" s="4"/>
      <c r="D33" s="4"/>
      <c r="E33" s="4"/>
      <c r="F33" s="4"/>
      <c r="G33" s="4"/>
      <c r="H33" s="5"/>
      <c r="I33" s="5"/>
      <c r="J33" s="5"/>
      <c r="K33" s="5"/>
      <c r="L33" s="5"/>
      <c r="M33" s="6"/>
      <c r="N33" s="6"/>
    </row>
    <row r="34" spans="1:14" x14ac:dyDescent="0.25">
      <c r="A34" s="4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6"/>
      <c r="N34" s="6"/>
    </row>
    <row r="36" spans="1:14" ht="15.75" customHeight="1" x14ac:dyDescent="0.25">
      <c r="A36" s="88" t="s">
        <v>35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1:14" ht="47.25" x14ac:dyDescent="0.25">
      <c r="A37" s="76" t="s">
        <v>0</v>
      </c>
      <c r="B37" s="76"/>
      <c r="C37" s="76" t="s">
        <v>1</v>
      </c>
      <c r="D37" s="11" t="s">
        <v>2</v>
      </c>
      <c r="E37" s="76" t="s">
        <v>3</v>
      </c>
      <c r="F37" s="76" t="s">
        <v>4</v>
      </c>
      <c r="G37" s="12" t="s">
        <v>5</v>
      </c>
      <c r="H37" s="12" t="s">
        <v>6</v>
      </c>
      <c r="I37" s="76" t="s">
        <v>7</v>
      </c>
      <c r="J37" s="76" t="s">
        <v>8</v>
      </c>
      <c r="K37" s="76" t="s">
        <v>9</v>
      </c>
      <c r="L37" s="76" t="s">
        <v>10</v>
      </c>
      <c r="M37" s="76" t="s">
        <v>40</v>
      </c>
      <c r="N37" s="76" t="s">
        <v>12</v>
      </c>
    </row>
    <row r="38" spans="1:14" ht="15.75" x14ac:dyDescent="0.25">
      <c r="A38" s="76"/>
      <c r="B38" s="76" t="s">
        <v>13</v>
      </c>
      <c r="C38" s="76" t="s">
        <v>14</v>
      </c>
      <c r="D38" s="11"/>
      <c r="E38" s="76" t="s">
        <v>14</v>
      </c>
      <c r="F38" s="76" t="s">
        <v>14</v>
      </c>
      <c r="G38" s="12" t="s">
        <v>15</v>
      </c>
      <c r="H38" s="12" t="s">
        <v>16</v>
      </c>
      <c r="I38" s="76" t="s">
        <v>14</v>
      </c>
      <c r="J38" s="76" t="s">
        <v>14</v>
      </c>
      <c r="K38" s="76" t="s">
        <v>14</v>
      </c>
      <c r="L38" s="76" t="s">
        <v>14</v>
      </c>
      <c r="M38" s="76"/>
      <c r="N38" s="76"/>
    </row>
    <row r="39" spans="1:14" ht="15" customHeight="1" x14ac:dyDescent="0.25">
      <c r="A39" s="90">
        <v>1</v>
      </c>
      <c r="B39" s="87" t="s">
        <v>106</v>
      </c>
      <c r="C39" s="90" t="s">
        <v>117</v>
      </c>
      <c r="D39" s="11" t="s">
        <v>99</v>
      </c>
      <c r="E39" s="76">
        <v>0.09</v>
      </c>
      <c r="F39" s="76">
        <v>6.5000000000000002E-2</v>
      </c>
      <c r="G39" s="12">
        <v>450</v>
      </c>
      <c r="H39" s="12">
        <f>E39*G39</f>
        <v>40.5</v>
      </c>
      <c r="I39" s="26">
        <v>10.51</v>
      </c>
      <c r="J39" s="26">
        <v>10.43</v>
      </c>
      <c r="K39" s="26">
        <v>14.26</v>
      </c>
      <c r="L39" s="76">
        <f>(I39+K39)*4+(J39*9)</f>
        <v>192.95</v>
      </c>
      <c r="M39" s="76">
        <v>120539</v>
      </c>
      <c r="N39" s="76" t="s">
        <v>18</v>
      </c>
    </row>
    <row r="40" spans="1:14" ht="15" customHeight="1" x14ac:dyDescent="0.25">
      <c r="A40" s="90"/>
      <c r="B40" s="87"/>
      <c r="C40" s="90"/>
      <c r="D40" s="11" t="s">
        <v>126</v>
      </c>
      <c r="E40" s="76">
        <v>5.0000000000000001E-3</v>
      </c>
      <c r="F40" s="76">
        <v>5.0000000000000001E-3</v>
      </c>
      <c r="G40" s="12">
        <v>80</v>
      </c>
      <c r="H40" s="12">
        <f t="shared" ref="H40:H44" si="2">E40*G40</f>
        <v>0.4</v>
      </c>
      <c r="I40" s="26"/>
      <c r="J40" s="26"/>
      <c r="K40" s="26"/>
      <c r="L40" s="26"/>
      <c r="M40" s="76"/>
      <c r="N40" s="76"/>
    </row>
    <row r="41" spans="1:14" ht="15" customHeight="1" x14ac:dyDescent="0.25">
      <c r="A41" s="90"/>
      <c r="B41" s="87"/>
      <c r="C41" s="90"/>
      <c r="D41" s="11" t="s">
        <v>21</v>
      </c>
      <c r="E41" s="76">
        <v>2.1999999999999999E-2</v>
      </c>
      <c r="F41" s="76">
        <v>0.02</v>
      </c>
      <c r="G41" s="12">
        <v>35</v>
      </c>
      <c r="H41" s="12">
        <f t="shared" si="2"/>
        <v>0.76999999999999991</v>
      </c>
      <c r="I41" s="26"/>
      <c r="J41" s="26"/>
      <c r="K41" s="26"/>
      <c r="L41" s="26"/>
      <c r="M41" s="76"/>
      <c r="N41" s="76"/>
    </row>
    <row r="42" spans="1:14" ht="15" customHeight="1" x14ac:dyDescent="0.25">
      <c r="A42" s="90"/>
      <c r="B42" s="87"/>
      <c r="C42" s="90"/>
      <c r="D42" s="11" t="s">
        <v>51</v>
      </c>
      <c r="E42" s="76">
        <v>2E-3</v>
      </c>
      <c r="F42" s="76">
        <v>2E-3</v>
      </c>
      <c r="G42" s="12">
        <v>20</v>
      </c>
      <c r="H42" s="12">
        <f t="shared" si="2"/>
        <v>0.04</v>
      </c>
      <c r="I42" s="26"/>
      <c r="J42" s="26"/>
      <c r="K42" s="26"/>
      <c r="L42" s="26"/>
      <c r="M42" s="27"/>
      <c r="N42" s="27"/>
    </row>
    <row r="43" spans="1:14" ht="15" customHeight="1" x14ac:dyDescent="0.25">
      <c r="A43" s="90"/>
      <c r="B43" s="87"/>
      <c r="C43" s="90"/>
      <c r="D43" s="11" t="s">
        <v>48</v>
      </c>
      <c r="E43" s="76">
        <v>0.12</v>
      </c>
      <c r="F43" s="76">
        <v>1.2E-2</v>
      </c>
      <c r="G43" s="12">
        <v>0</v>
      </c>
      <c r="H43" s="12">
        <f t="shared" si="2"/>
        <v>0</v>
      </c>
      <c r="I43" s="26"/>
      <c r="J43" s="26"/>
      <c r="K43" s="26"/>
      <c r="L43" s="26"/>
      <c r="M43" s="27"/>
      <c r="N43" s="27"/>
    </row>
    <row r="44" spans="1:14" ht="15" customHeight="1" x14ac:dyDescent="0.25">
      <c r="A44" s="90"/>
      <c r="B44" s="87"/>
      <c r="C44" s="90"/>
      <c r="D44" s="11" t="s">
        <v>104</v>
      </c>
      <c r="E44" s="76">
        <v>0.01</v>
      </c>
      <c r="F44" s="76">
        <v>0.01</v>
      </c>
      <c r="G44" s="12">
        <v>135</v>
      </c>
      <c r="H44" s="12">
        <f t="shared" si="2"/>
        <v>1.35</v>
      </c>
      <c r="I44" s="26"/>
      <c r="J44" s="26"/>
      <c r="K44" s="26"/>
      <c r="L44" s="26"/>
      <c r="M44" s="27"/>
      <c r="N44" s="27"/>
    </row>
    <row r="45" spans="1:14" ht="15" customHeight="1" x14ac:dyDescent="0.25">
      <c r="A45" s="90"/>
      <c r="B45" s="87"/>
      <c r="C45" s="90"/>
      <c r="D45" s="11" t="s">
        <v>61</v>
      </c>
      <c r="E45" s="76">
        <v>3.0000000000000001E-3</v>
      </c>
      <c r="F45" s="76">
        <v>3.0000000000000001E-3</v>
      </c>
      <c r="G45" s="12">
        <v>32</v>
      </c>
      <c r="H45" s="12">
        <f>E45*G45</f>
        <v>9.6000000000000002E-2</v>
      </c>
      <c r="I45" s="26"/>
      <c r="J45" s="26"/>
      <c r="K45" s="26"/>
      <c r="L45" s="26"/>
      <c r="M45" s="27"/>
      <c r="N45" s="27"/>
    </row>
    <row r="46" spans="1:14" s="8" customFormat="1" ht="15" customHeight="1" x14ac:dyDescent="0.25">
      <c r="A46" s="90"/>
      <c r="B46" s="87"/>
      <c r="C46" s="90"/>
      <c r="D46" s="11" t="s">
        <v>26</v>
      </c>
      <c r="E46" s="76">
        <v>5.0000000000000001E-3</v>
      </c>
      <c r="F46" s="76">
        <v>5.0000000000000001E-3</v>
      </c>
      <c r="G46" s="12">
        <v>150</v>
      </c>
      <c r="H46" s="12">
        <f>E46*G46</f>
        <v>0.75</v>
      </c>
      <c r="I46" s="26"/>
      <c r="J46" s="26"/>
      <c r="K46" s="26"/>
      <c r="L46" s="76"/>
      <c r="M46" s="27"/>
      <c r="N46" s="27"/>
    </row>
    <row r="47" spans="1:14" s="8" customFormat="1" ht="17.25" customHeight="1" x14ac:dyDescent="0.25">
      <c r="A47" s="90"/>
      <c r="B47" s="87"/>
      <c r="C47" s="90"/>
      <c r="D47" s="11" t="s">
        <v>46</v>
      </c>
      <c r="E47" s="76">
        <v>5.0000000000000001E-3</v>
      </c>
      <c r="F47" s="76">
        <v>5.0000000000000001E-3</v>
      </c>
      <c r="G47" s="12">
        <v>40</v>
      </c>
      <c r="H47" s="12">
        <f>E47*G47</f>
        <v>0.2</v>
      </c>
      <c r="I47" s="26"/>
      <c r="J47" s="26"/>
      <c r="K47" s="26"/>
      <c r="L47" s="26"/>
      <c r="M47" s="27"/>
      <c r="N47" s="27"/>
    </row>
    <row r="48" spans="1:14" s="8" customFormat="1" ht="17.25" customHeight="1" x14ac:dyDescent="0.25">
      <c r="A48" s="90"/>
      <c r="B48" s="87"/>
      <c r="C48" s="90"/>
      <c r="D48" s="11" t="s">
        <v>139</v>
      </c>
      <c r="E48" s="76">
        <v>5.0000000000000001E-3</v>
      </c>
      <c r="F48" s="76">
        <v>4.0000000000000001E-3</v>
      </c>
      <c r="G48" s="12">
        <v>100</v>
      </c>
      <c r="H48" s="12">
        <f>E48*G48</f>
        <v>0.5</v>
      </c>
      <c r="I48" s="26"/>
      <c r="J48" s="26"/>
      <c r="K48" s="26"/>
      <c r="L48" s="26"/>
      <c r="M48" s="27"/>
      <c r="N48" s="27"/>
    </row>
    <row r="49" spans="1:14" s="8" customFormat="1" ht="15" customHeight="1" x14ac:dyDescent="0.25">
      <c r="A49" s="90"/>
      <c r="B49" s="87"/>
      <c r="C49" s="90"/>
      <c r="D49" s="11" t="s">
        <v>41</v>
      </c>
      <c r="E49" s="76">
        <v>1E-3</v>
      </c>
      <c r="F49" s="76">
        <v>1E-3</v>
      </c>
      <c r="G49" s="12">
        <v>73</v>
      </c>
      <c r="H49" s="12">
        <f t="shared" ref="H49" si="3">E49*G49</f>
        <v>7.2999999999999995E-2</v>
      </c>
      <c r="I49" s="26"/>
      <c r="J49" s="26"/>
      <c r="K49" s="26"/>
      <c r="L49" s="26"/>
      <c r="M49" s="27"/>
      <c r="N49" s="27"/>
    </row>
    <row r="50" spans="1:14" ht="15" customHeight="1" x14ac:dyDescent="0.25">
      <c r="A50" s="90"/>
      <c r="B50" s="87"/>
      <c r="C50" s="90"/>
      <c r="D50" s="34" t="s">
        <v>51</v>
      </c>
      <c r="E50" s="16">
        <v>2E-3</v>
      </c>
      <c r="F50" s="16">
        <v>2E-3</v>
      </c>
      <c r="G50" s="12">
        <v>20</v>
      </c>
      <c r="H50" s="12">
        <f t="shared" ref="H50" si="4">G50*E50</f>
        <v>0.04</v>
      </c>
      <c r="I50" s="26"/>
      <c r="J50" s="26"/>
      <c r="K50" s="26"/>
      <c r="L50" s="26"/>
      <c r="M50" s="27"/>
      <c r="N50" s="27"/>
    </row>
    <row r="51" spans="1:14" ht="15" customHeight="1" x14ac:dyDescent="0.25">
      <c r="A51" s="90">
        <v>2</v>
      </c>
      <c r="B51" s="90" t="s">
        <v>105</v>
      </c>
      <c r="C51" s="90" t="s">
        <v>110</v>
      </c>
      <c r="D51" s="34" t="s">
        <v>107</v>
      </c>
      <c r="E51" s="16">
        <v>0.05</v>
      </c>
      <c r="F51" s="16">
        <v>0.05</v>
      </c>
      <c r="G51" s="12">
        <v>120</v>
      </c>
      <c r="H51" s="12">
        <f t="shared" ref="H51:H56" si="5">G51*E51</f>
        <v>6</v>
      </c>
      <c r="I51" s="29">
        <v>6.88</v>
      </c>
      <c r="J51" s="29">
        <v>5.95</v>
      </c>
      <c r="K51" s="29">
        <v>14.78</v>
      </c>
      <c r="L51" s="76">
        <f>(I51+K51)*4+(J51*9)</f>
        <v>140.19</v>
      </c>
      <c r="M51" s="76">
        <v>120207</v>
      </c>
      <c r="N51" s="76" t="s">
        <v>18</v>
      </c>
    </row>
    <row r="52" spans="1:14" ht="15" customHeight="1" x14ac:dyDescent="0.25">
      <c r="A52" s="90"/>
      <c r="B52" s="90"/>
      <c r="C52" s="90"/>
      <c r="D52" s="34" t="s">
        <v>51</v>
      </c>
      <c r="E52" s="16">
        <v>5.0000000000000001E-3</v>
      </c>
      <c r="F52" s="16">
        <v>5.0000000000000001E-3</v>
      </c>
      <c r="G52" s="12">
        <v>20</v>
      </c>
      <c r="H52" s="12">
        <f>G52*E52</f>
        <v>0.1</v>
      </c>
      <c r="I52" s="29"/>
      <c r="J52" s="29"/>
      <c r="K52" s="29"/>
      <c r="L52" s="29"/>
      <c r="M52" s="38"/>
      <c r="N52" s="38"/>
    </row>
    <row r="53" spans="1:14" s="8" customFormat="1" ht="15" customHeight="1" x14ac:dyDescent="0.25">
      <c r="A53" s="90"/>
      <c r="B53" s="90"/>
      <c r="C53" s="90"/>
      <c r="D53" s="34" t="s">
        <v>52</v>
      </c>
      <c r="E53" s="16">
        <v>5.0000000000000001E-3</v>
      </c>
      <c r="F53" s="16">
        <v>5.0000000000000001E-3</v>
      </c>
      <c r="G53" s="12">
        <v>595</v>
      </c>
      <c r="H53" s="12">
        <f t="shared" ref="H53:H55" si="6">G53*E53</f>
        <v>2.9750000000000001</v>
      </c>
      <c r="I53" s="29"/>
      <c r="J53" s="29"/>
      <c r="K53" s="29"/>
      <c r="L53" s="29"/>
      <c r="M53" s="38"/>
      <c r="N53" s="38"/>
    </row>
    <row r="54" spans="1:14" ht="15" customHeight="1" x14ac:dyDescent="0.25">
      <c r="A54" s="90"/>
      <c r="B54" s="90"/>
      <c r="C54" s="90"/>
      <c r="D54" s="34" t="s">
        <v>48</v>
      </c>
      <c r="E54" s="12">
        <v>5.7000000000000002E-2</v>
      </c>
      <c r="F54" s="12">
        <v>5.7000000000000002E-2</v>
      </c>
      <c r="G54" s="12">
        <v>0</v>
      </c>
      <c r="H54" s="12">
        <f t="shared" si="6"/>
        <v>0</v>
      </c>
      <c r="I54" s="29"/>
      <c r="J54" s="29"/>
      <c r="K54" s="29"/>
      <c r="L54" s="29"/>
      <c r="M54" s="38"/>
      <c r="N54" s="38"/>
    </row>
    <row r="55" spans="1:14" ht="22.5" customHeight="1" x14ac:dyDescent="0.25">
      <c r="A55" s="76">
        <v>3</v>
      </c>
      <c r="B55" s="76" t="s">
        <v>128</v>
      </c>
      <c r="C55" s="76">
        <v>50</v>
      </c>
      <c r="D55" s="34" t="s">
        <v>130</v>
      </c>
      <c r="E55" s="16">
        <v>0.05</v>
      </c>
      <c r="F55" s="16">
        <v>4.4999999999999998E-2</v>
      </c>
      <c r="G55" s="12">
        <v>60</v>
      </c>
      <c r="H55" s="12">
        <f t="shared" si="6"/>
        <v>3</v>
      </c>
      <c r="I55" s="29">
        <v>0.8</v>
      </c>
      <c r="J55" s="29">
        <v>0</v>
      </c>
      <c r="K55" s="29">
        <v>3.8</v>
      </c>
      <c r="L55" s="12">
        <v>14</v>
      </c>
      <c r="M55" s="38"/>
      <c r="N55" s="38"/>
    </row>
    <row r="56" spans="1:14" ht="15.75" x14ac:dyDescent="0.25">
      <c r="A56" s="76">
        <v>4</v>
      </c>
      <c r="B56" s="76" t="s">
        <v>103</v>
      </c>
      <c r="C56" s="76">
        <v>60</v>
      </c>
      <c r="D56" s="11" t="s">
        <v>30</v>
      </c>
      <c r="E56" s="76">
        <v>0.06</v>
      </c>
      <c r="F56" s="76">
        <v>0.06</v>
      </c>
      <c r="G56" s="12">
        <v>44</v>
      </c>
      <c r="H56" s="12">
        <f t="shared" si="5"/>
        <v>2.6399999999999997</v>
      </c>
      <c r="I56" s="76">
        <v>4.8</v>
      </c>
      <c r="J56" s="76">
        <v>1.8</v>
      </c>
      <c r="K56" s="76">
        <v>30</v>
      </c>
      <c r="L56" s="76">
        <f>(I56+K56)*4+(J56*9)</f>
        <v>155.39999999999998</v>
      </c>
      <c r="M56" s="76">
        <v>200102</v>
      </c>
      <c r="N56" s="76" t="s">
        <v>18</v>
      </c>
    </row>
    <row r="57" spans="1:14" ht="15.75" x14ac:dyDescent="0.25">
      <c r="A57" s="97">
        <v>5</v>
      </c>
      <c r="B57" s="97" t="s">
        <v>69</v>
      </c>
      <c r="C57" s="97">
        <v>200</v>
      </c>
      <c r="D57" s="30" t="s">
        <v>70</v>
      </c>
      <c r="E57" s="78">
        <v>0.03</v>
      </c>
      <c r="F57" s="78">
        <v>0.03</v>
      </c>
      <c r="G57" s="18">
        <v>200</v>
      </c>
      <c r="H57" s="18">
        <f t="shared" ref="H57" si="7">E57*G57</f>
        <v>6</v>
      </c>
      <c r="I57" s="78">
        <v>2.04</v>
      </c>
      <c r="J57" s="78">
        <v>0</v>
      </c>
      <c r="K57" s="78">
        <v>43.6</v>
      </c>
      <c r="L57" s="78">
        <f>(I57+K57)*4+(J57*9)</f>
        <v>182.56</v>
      </c>
      <c r="M57" s="78">
        <v>174.2</v>
      </c>
      <c r="N57" s="78" t="s">
        <v>108</v>
      </c>
    </row>
    <row r="58" spans="1:14" ht="15.75" x14ac:dyDescent="0.25">
      <c r="A58" s="97"/>
      <c r="B58" s="97"/>
      <c r="C58" s="97"/>
      <c r="D58" s="30" t="s">
        <v>41</v>
      </c>
      <c r="E58" s="78">
        <v>1.4999999999999999E-2</v>
      </c>
      <c r="F58" s="78">
        <v>1.4999999999999999E-2</v>
      </c>
      <c r="G58" s="18">
        <v>73</v>
      </c>
      <c r="H58" s="18">
        <f>G58*F58</f>
        <v>1.095</v>
      </c>
      <c r="I58" s="78"/>
      <c r="J58" s="78"/>
      <c r="K58" s="78"/>
      <c r="L58" s="78"/>
      <c r="M58" s="78"/>
      <c r="N58" s="78"/>
    </row>
    <row r="59" spans="1:14" ht="15.75" x14ac:dyDescent="0.25">
      <c r="A59" s="97"/>
      <c r="B59" s="97"/>
      <c r="C59" s="97"/>
      <c r="D59" s="30" t="s">
        <v>48</v>
      </c>
      <c r="E59" s="78">
        <v>0.15</v>
      </c>
      <c r="F59" s="78">
        <v>0.28999999999999998</v>
      </c>
      <c r="G59" s="18">
        <v>0</v>
      </c>
      <c r="H59" s="18">
        <f t="shared" ref="H59:H60" si="8">G59*F59</f>
        <v>0</v>
      </c>
      <c r="I59" s="78"/>
      <c r="J59" s="78"/>
      <c r="K59" s="78"/>
      <c r="L59" s="78"/>
      <c r="M59" s="78"/>
      <c r="N59" s="78"/>
    </row>
    <row r="60" spans="1:14" ht="15.75" x14ac:dyDescent="0.25">
      <c r="A60" s="78">
        <v>6</v>
      </c>
      <c r="B60" s="78" t="s">
        <v>68</v>
      </c>
      <c r="C60" s="78">
        <v>40</v>
      </c>
      <c r="D60" s="79" t="s">
        <v>68</v>
      </c>
      <c r="E60" s="78">
        <v>0.04</v>
      </c>
      <c r="F60" s="78">
        <v>0.04</v>
      </c>
      <c r="G60" s="18">
        <v>375</v>
      </c>
      <c r="H60" s="18">
        <f t="shared" si="8"/>
        <v>15</v>
      </c>
      <c r="I60" s="78">
        <v>4.5</v>
      </c>
      <c r="J60" s="78">
        <v>17</v>
      </c>
      <c r="K60" s="78">
        <v>67</v>
      </c>
      <c r="L60" s="78">
        <v>439</v>
      </c>
      <c r="M60" s="78"/>
      <c r="N60" s="78"/>
    </row>
    <row r="61" spans="1:14" ht="15.75" x14ac:dyDescent="0.25">
      <c r="A61" s="78">
        <v>7</v>
      </c>
      <c r="B61" s="78" t="s">
        <v>122</v>
      </c>
      <c r="C61" s="78">
        <v>130</v>
      </c>
      <c r="D61" s="30" t="s">
        <v>122</v>
      </c>
      <c r="E61" s="18">
        <v>0.12</v>
      </c>
      <c r="F61" s="78">
        <v>0.12</v>
      </c>
      <c r="G61" s="18">
        <v>40</v>
      </c>
      <c r="H61" s="18">
        <f t="shared" ref="H61" si="9">G61*F61</f>
        <v>4.8</v>
      </c>
      <c r="I61" s="50">
        <v>0.4</v>
      </c>
      <c r="J61" s="50">
        <v>0.4</v>
      </c>
      <c r="K61" s="50">
        <v>9.8000000000000007</v>
      </c>
      <c r="L61" s="78">
        <v>47</v>
      </c>
      <c r="M61" s="51"/>
      <c r="N61" s="52"/>
    </row>
    <row r="62" spans="1:14" ht="15.75" x14ac:dyDescent="0.25">
      <c r="A62" s="88" t="s">
        <v>27</v>
      </c>
      <c r="B62" s="88"/>
      <c r="C62" s="88"/>
      <c r="D62" s="88"/>
      <c r="E62" s="88"/>
      <c r="F62" s="88"/>
      <c r="G62" s="88"/>
      <c r="H62" s="24">
        <f>SUM(H39:H61)</f>
        <v>86.328999999999994</v>
      </c>
      <c r="I62" s="24">
        <f>SUM(I39:I61)</f>
        <v>29.93</v>
      </c>
      <c r="J62" s="24">
        <f>SUM(J39:J61)</f>
        <v>35.58</v>
      </c>
      <c r="K62" s="24">
        <f>SUM(K39:K61)</f>
        <v>183.24</v>
      </c>
      <c r="L62" s="24">
        <f>SUM(L39:L61)</f>
        <v>1171.0999999999999</v>
      </c>
      <c r="M62" s="76"/>
      <c r="N62" s="76"/>
    </row>
    <row r="67" spans="1:14" x14ac:dyDescent="0.25">
      <c r="A67" s="1" t="s">
        <v>78</v>
      </c>
    </row>
    <row r="74" spans="1:14" ht="15.75" x14ac:dyDescent="0.25">
      <c r="A74" s="95" t="s">
        <v>36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96"/>
    </row>
    <row r="75" spans="1:14" ht="47.25" x14ac:dyDescent="0.25">
      <c r="A75" s="9" t="s">
        <v>0</v>
      </c>
      <c r="B75" s="76"/>
      <c r="C75" s="76" t="s">
        <v>1</v>
      </c>
      <c r="D75" s="11" t="s">
        <v>2</v>
      </c>
      <c r="E75" s="76" t="s">
        <v>3</v>
      </c>
      <c r="F75" s="76" t="s">
        <v>4</v>
      </c>
      <c r="G75" s="12" t="s">
        <v>5</v>
      </c>
      <c r="H75" s="12" t="s">
        <v>6</v>
      </c>
      <c r="I75" s="76" t="s">
        <v>7</v>
      </c>
      <c r="J75" s="76" t="s">
        <v>8</v>
      </c>
      <c r="K75" s="76" t="s">
        <v>9</v>
      </c>
      <c r="L75" s="76" t="s">
        <v>10</v>
      </c>
      <c r="M75" s="76" t="s">
        <v>40</v>
      </c>
      <c r="N75" s="14" t="s">
        <v>12</v>
      </c>
    </row>
    <row r="76" spans="1:14" ht="15.75" x14ac:dyDescent="0.25">
      <c r="A76" s="76"/>
      <c r="B76" s="76" t="s">
        <v>13</v>
      </c>
      <c r="C76" s="76" t="s">
        <v>14</v>
      </c>
      <c r="D76" s="11"/>
      <c r="E76" s="76" t="s">
        <v>14</v>
      </c>
      <c r="F76" s="76" t="s">
        <v>14</v>
      </c>
      <c r="G76" s="12" t="s">
        <v>15</v>
      </c>
      <c r="H76" s="76" t="s">
        <v>16</v>
      </c>
      <c r="I76" s="76" t="s">
        <v>14</v>
      </c>
      <c r="J76" s="76" t="s">
        <v>14</v>
      </c>
      <c r="K76" s="76" t="s">
        <v>14</v>
      </c>
      <c r="L76" s="76" t="s">
        <v>14</v>
      </c>
      <c r="M76" s="76"/>
      <c r="N76" s="76"/>
    </row>
    <row r="77" spans="1:14" ht="15.75" customHeight="1" x14ac:dyDescent="0.25">
      <c r="A77" s="90">
        <v>1</v>
      </c>
      <c r="B77" s="87" t="s">
        <v>119</v>
      </c>
      <c r="C77" s="90">
        <v>230</v>
      </c>
      <c r="D77" s="11" t="s">
        <v>99</v>
      </c>
      <c r="E77" s="12">
        <v>0.11</v>
      </c>
      <c r="F77" s="76">
        <v>0.09</v>
      </c>
      <c r="G77" s="12">
        <v>450</v>
      </c>
      <c r="H77" s="12">
        <f t="shared" ref="H77:H83" si="10">G77*E77</f>
        <v>49.5</v>
      </c>
      <c r="I77" s="76">
        <v>4.8899999999999997</v>
      </c>
      <c r="J77" s="76">
        <v>9.16</v>
      </c>
      <c r="K77" s="76">
        <v>20.41</v>
      </c>
      <c r="L77" s="76">
        <f>(I77+K77)*4+(J77*9)</f>
        <v>183.64</v>
      </c>
      <c r="M77" s="76">
        <v>12</v>
      </c>
      <c r="N77" s="76" t="s">
        <v>98</v>
      </c>
    </row>
    <row r="78" spans="1:14" ht="15.75" x14ac:dyDescent="0.25">
      <c r="A78" s="90"/>
      <c r="B78" s="87"/>
      <c r="C78" s="90"/>
      <c r="D78" s="11" t="s">
        <v>45</v>
      </c>
      <c r="E78" s="12">
        <v>0.18</v>
      </c>
      <c r="F78" s="76">
        <v>0.16</v>
      </c>
      <c r="G78" s="12">
        <v>30</v>
      </c>
      <c r="H78" s="12">
        <f t="shared" si="10"/>
        <v>5.3999999999999995</v>
      </c>
      <c r="I78" s="76"/>
      <c r="J78" s="76"/>
      <c r="K78" s="76"/>
      <c r="L78" s="76"/>
      <c r="M78" s="76"/>
      <c r="N78" s="76"/>
    </row>
    <row r="79" spans="1:14" ht="15" customHeight="1" x14ac:dyDescent="0.25">
      <c r="A79" s="90"/>
      <c r="B79" s="87"/>
      <c r="C79" s="90"/>
      <c r="D79" s="11" t="s">
        <v>19</v>
      </c>
      <c r="E79" s="76">
        <v>2E-3</v>
      </c>
      <c r="F79" s="76">
        <v>2E-3</v>
      </c>
      <c r="G79" s="12">
        <v>20</v>
      </c>
      <c r="H79" s="12">
        <f t="shared" si="10"/>
        <v>0.04</v>
      </c>
      <c r="I79" s="76"/>
      <c r="J79" s="76"/>
      <c r="K79" s="76"/>
      <c r="L79" s="76"/>
      <c r="M79" s="76"/>
      <c r="N79" s="76"/>
    </row>
    <row r="80" spans="1:14" ht="15" customHeight="1" x14ac:dyDescent="0.25">
      <c r="A80" s="90"/>
      <c r="B80" s="87"/>
      <c r="C80" s="90"/>
      <c r="D80" s="11" t="s">
        <v>21</v>
      </c>
      <c r="E80" s="76">
        <v>2E-3</v>
      </c>
      <c r="F80" s="76">
        <v>2E-3</v>
      </c>
      <c r="G80" s="12">
        <v>35</v>
      </c>
      <c r="H80" s="12">
        <f t="shared" si="10"/>
        <v>7.0000000000000007E-2</v>
      </c>
      <c r="I80" s="76"/>
      <c r="J80" s="76"/>
      <c r="K80" s="76"/>
      <c r="L80" s="76"/>
      <c r="M80" s="76"/>
      <c r="N80" s="76"/>
    </row>
    <row r="81" spans="1:14" ht="15" customHeight="1" x14ac:dyDescent="0.25">
      <c r="A81" s="90"/>
      <c r="B81" s="87"/>
      <c r="C81" s="90"/>
      <c r="D81" s="11" t="s">
        <v>26</v>
      </c>
      <c r="E81" s="76">
        <v>5.0000000000000001E-3</v>
      </c>
      <c r="F81" s="76">
        <v>5.0000000000000001E-3</v>
      </c>
      <c r="G81" s="12">
        <v>150</v>
      </c>
      <c r="H81" s="12">
        <f t="shared" si="10"/>
        <v>0.75</v>
      </c>
      <c r="I81" s="76"/>
      <c r="J81" s="76"/>
      <c r="K81" s="76"/>
      <c r="L81" s="76"/>
      <c r="M81" s="76"/>
      <c r="N81" s="76"/>
    </row>
    <row r="82" spans="1:14" ht="15" customHeight="1" x14ac:dyDescent="0.25">
      <c r="A82" s="90"/>
      <c r="B82" s="87"/>
      <c r="C82" s="90"/>
      <c r="D82" s="11" t="s">
        <v>46</v>
      </c>
      <c r="E82" s="76">
        <v>5.0000000000000001E-3</v>
      </c>
      <c r="F82" s="76">
        <v>4.0000000000000001E-3</v>
      </c>
      <c r="G82" s="12">
        <v>40</v>
      </c>
      <c r="H82" s="12">
        <f t="shared" si="10"/>
        <v>0.2</v>
      </c>
      <c r="I82" s="76"/>
      <c r="J82" s="76"/>
      <c r="K82" s="76"/>
      <c r="L82" s="76"/>
      <c r="M82" s="76"/>
      <c r="N82" s="76"/>
    </row>
    <row r="83" spans="1:14" ht="15" customHeight="1" x14ac:dyDescent="0.25">
      <c r="A83" s="90"/>
      <c r="B83" s="87"/>
      <c r="C83" s="90"/>
      <c r="D83" s="11" t="s">
        <v>25</v>
      </c>
      <c r="E83" s="76">
        <v>0.01</v>
      </c>
      <c r="F83" s="76">
        <v>0.01</v>
      </c>
      <c r="G83" s="12">
        <v>135</v>
      </c>
      <c r="H83" s="12">
        <f t="shared" si="10"/>
        <v>1.35</v>
      </c>
      <c r="I83" s="16"/>
      <c r="J83" s="16"/>
      <c r="K83" s="76"/>
      <c r="L83" s="76"/>
      <c r="M83" s="76"/>
      <c r="N83" s="76"/>
    </row>
    <row r="84" spans="1:14" ht="15" customHeight="1" x14ac:dyDescent="0.25">
      <c r="A84" s="97">
        <v>2</v>
      </c>
      <c r="B84" s="97" t="s">
        <v>129</v>
      </c>
      <c r="C84" s="97">
        <v>100</v>
      </c>
      <c r="D84" s="17" t="s">
        <v>72</v>
      </c>
      <c r="E84" s="35">
        <v>0.1</v>
      </c>
      <c r="F84" s="35">
        <v>9.5000000000000001E-2</v>
      </c>
      <c r="G84" s="18">
        <v>60</v>
      </c>
      <c r="H84" s="19">
        <f>E84*G84</f>
        <v>6</v>
      </c>
      <c r="I84" s="18">
        <v>0.8</v>
      </c>
      <c r="J84" s="18">
        <v>0.1</v>
      </c>
      <c r="K84" s="18">
        <v>2.8</v>
      </c>
      <c r="L84" s="76">
        <v>15</v>
      </c>
      <c r="M84" s="20">
        <v>100505</v>
      </c>
      <c r="N84" s="76" t="s">
        <v>18</v>
      </c>
    </row>
    <row r="85" spans="1:14" ht="15" customHeight="1" x14ac:dyDescent="0.25">
      <c r="A85" s="97"/>
      <c r="B85" s="97"/>
      <c r="C85" s="97"/>
      <c r="D85" s="17"/>
      <c r="E85" s="35"/>
      <c r="F85" s="18"/>
      <c r="G85" s="18"/>
      <c r="H85" s="19"/>
      <c r="I85" s="18"/>
      <c r="J85" s="18"/>
      <c r="K85" s="18"/>
      <c r="L85" s="77"/>
      <c r="M85" s="18"/>
      <c r="N85" s="77"/>
    </row>
    <row r="86" spans="1:14" ht="15" customHeight="1" x14ac:dyDescent="0.25">
      <c r="A86" s="99">
        <v>3</v>
      </c>
      <c r="B86" s="90" t="s">
        <v>50</v>
      </c>
      <c r="C86" s="90" t="s">
        <v>59</v>
      </c>
      <c r="D86" s="11" t="s">
        <v>49</v>
      </c>
      <c r="E86" s="76">
        <v>1E-3</v>
      </c>
      <c r="F86" s="76">
        <v>1E-3</v>
      </c>
      <c r="G86" s="12">
        <v>700</v>
      </c>
      <c r="H86" s="12">
        <f>G86*E86</f>
        <v>0.70000000000000007</v>
      </c>
      <c r="I86" s="76">
        <v>0</v>
      </c>
      <c r="J86" s="76">
        <v>0</v>
      </c>
      <c r="K86" s="76">
        <v>10</v>
      </c>
      <c r="L86" s="22">
        <f>(I86+K86)*4+(J86*9)</f>
        <v>40</v>
      </c>
      <c r="M86" s="76">
        <v>160105</v>
      </c>
      <c r="N86" s="76" t="s">
        <v>18</v>
      </c>
    </row>
    <row r="87" spans="1:14" ht="15" customHeight="1" x14ac:dyDescent="0.25">
      <c r="A87" s="99"/>
      <c r="B87" s="91"/>
      <c r="C87" s="91"/>
      <c r="D87" s="11" t="s">
        <v>24</v>
      </c>
      <c r="E87" s="76">
        <v>0.19600000000000001</v>
      </c>
      <c r="F87" s="76">
        <v>0.19600000000000001</v>
      </c>
      <c r="G87" s="12">
        <v>0</v>
      </c>
      <c r="H87" s="12">
        <v>0</v>
      </c>
      <c r="I87" s="76"/>
      <c r="J87" s="76"/>
      <c r="K87" s="76"/>
      <c r="L87" s="76"/>
      <c r="M87" s="76"/>
      <c r="N87" s="76"/>
    </row>
    <row r="88" spans="1:14" ht="15" customHeight="1" x14ac:dyDescent="0.25">
      <c r="A88" s="100"/>
      <c r="B88" s="91"/>
      <c r="C88" s="91"/>
      <c r="D88" s="11" t="s">
        <v>41</v>
      </c>
      <c r="E88" s="76">
        <v>1.4999999999999999E-2</v>
      </c>
      <c r="F88" s="76">
        <v>1.4999999999999999E-2</v>
      </c>
      <c r="G88" s="12">
        <v>73</v>
      </c>
      <c r="H88" s="12">
        <f>G88*E88</f>
        <v>1.095</v>
      </c>
      <c r="I88" s="76"/>
      <c r="J88" s="76"/>
      <c r="K88" s="76"/>
      <c r="L88" s="76"/>
      <c r="M88" s="76"/>
      <c r="N88" s="76"/>
    </row>
    <row r="89" spans="1:14" ht="15" customHeight="1" x14ac:dyDescent="0.25">
      <c r="A89" s="76">
        <v>4</v>
      </c>
      <c r="B89" s="76" t="s">
        <v>103</v>
      </c>
      <c r="C89" s="76">
        <v>60</v>
      </c>
      <c r="D89" s="11" t="s">
        <v>30</v>
      </c>
      <c r="E89" s="76">
        <v>0.06</v>
      </c>
      <c r="F89" s="76">
        <v>0.06</v>
      </c>
      <c r="G89" s="12">
        <v>44</v>
      </c>
      <c r="H89" s="12">
        <f>G89*E89</f>
        <v>2.6399999999999997</v>
      </c>
      <c r="I89" s="76">
        <v>4.8</v>
      </c>
      <c r="J89" s="76">
        <v>1.8</v>
      </c>
      <c r="K89" s="76">
        <v>30</v>
      </c>
      <c r="L89" s="76">
        <f>(I89+K89)*4+(J89*9)</f>
        <v>155.39999999999998</v>
      </c>
      <c r="M89" s="76">
        <v>200102</v>
      </c>
      <c r="N89" s="76" t="s">
        <v>18</v>
      </c>
    </row>
    <row r="90" spans="1:14" ht="15" customHeight="1" x14ac:dyDescent="0.25">
      <c r="A90" s="76">
        <v>5</v>
      </c>
      <c r="B90" s="76" t="s">
        <v>80</v>
      </c>
      <c r="C90" s="76">
        <v>30</v>
      </c>
      <c r="D90" s="76" t="s">
        <v>80</v>
      </c>
      <c r="E90" s="76">
        <v>0.03</v>
      </c>
      <c r="F90" s="76">
        <v>0.03</v>
      </c>
      <c r="G90" s="12">
        <v>400</v>
      </c>
      <c r="H90" s="12">
        <f>G90*E90</f>
        <v>12</v>
      </c>
      <c r="I90" s="76">
        <v>1.4</v>
      </c>
      <c r="J90" s="76">
        <v>8.9</v>
      </c>
      <c r="K90" s="76">
        <v>74.900000000000006</v>
      </c>
      <c r="L90" s="76">
        <v>361.5</v>
      </c>
      <c r="M90" s="76"/>
      <c r="N90" s="76"/>
    </row>
    <row r="91" spans="1:14" ht="15" customHeight="1" x14ac:dyDescent="0.25">
      <c r="A91" s="44">
        <v>6</v>
      </c>
      <c r="B91" s="76" t="s">
        <v>100</v>
      </c>
      <c r="C91" s="76">
        <v>180</v>
      </c>
      <c r="D91" s="11" t="s">
        <v>81</v>
      </c>
      <c r="E91" s="76">
        <v>0.18</v>
      </c>
      <c r="F91" s="76">
        <v>0.18</v>
      </c>
      <c r="G91" s="12">
        <v>60</v>
      </c>
      <c r="H91" s="12">
        <f>G91*E91</f>
        <v>10.799999999999999</v>
      </c>
      <c r="I91" s="39">
        <v>0.4</v>
      </c>
      <c r="J91" s="39">
        <v>0.3</v>
      </c>
      <c r="K91" s="39">
        <v>10.3</v>
      </c>
      <c r="L91" s="76">
        <v>47</v>
      </c>
      <c r="M91" s="27">
        <v>210110</v>
      </c>
      <c r="N91" s="27" t="s">
        <v>18</v>
      </c>
    </row>
    <row r="92" spans="1:14" ht="15" customHeight="1" x14ac:dyDescent="0.25">
      <c r="A92" s="88" t="s">
        <v>27</v>
      </c>
      <c r="B92" s="88"/>
      <c r="C92" s="88"/>
      <c r="D92" s="88"/>
      <c r="E92" s="88"/>
      <c r="F92" s="88"/>
      <c r="G92" s="88"/>
      <c r="H92" s="24">
        <f>SUM(H77:H91)</f>
        <v>90.545000000000002</v>
      </c>
      <c r="I92" s="24">
        <f>SUM(I77:I91)</f>
        <v>12.29</v>
      </c>
      <c r="J92" s="24">
        <f>SUM(J77:J91)</f>
        <v>20.260000000000002</v>
      </c>
      <c r="K92" s="24">
        <f>SUM(K77:K91)</f>
        <v>148.41000000000003</v>
      </c>
      <c r="L92" s="24">
        <f>SUM(L77:L91)</f>
        <v>802.54</v>
      </c>
      <c r="M92" s="76"/>
      <c r="N92" s="76"/>
    </row>
    <row r="93" spans="1:14" ht="15" customHeight="1" x14ac:dyDescent="0.25"/>
    <row r="94" spans="1:14" ht="15" customHeight="1" x14ac:dyDescent="0.25"/>
    <row r="95" spans="1:14" ht="15" customHeight="1" x14ac:dyDescent="0.25"/>
    <row r="96" spans="1:14" ht="15" customHeight="1" x14ac:dyDescent="0.25"/>
    <row r="97" spans="1:14" ht="15" customHeight="1" x14ac:dyDescent="0.25"/>
    <row r="98" spans="1:14" ht="15" customHeight="1" x14ac:dyDescent="0.25"/>
    <row r="99" spans="1:14" ht="15" customHeight="1" x14ac:dyDescent="0.25"/>
    <row r="100" spans="1:14" ht="15" customHeight="1" x14ac:dyDescent="0.25"/>
    <row r="101" spans="1:14" ht="15" customHeight="1" x14ac:dyDescent="0.25"/>
    <row r="102" spans="1:14" ht="15" customHeight="1" x14ac:dyDescent="0.25"/>
    <row r="103" spans="1:14" ht="15" customHeight="1" x14ac:dyDescent="0.25"/>
    <row r="104" spans="1:14" ht="15" customHeight="1" x14ac:dyDescent="0.25"/>
    <row r="105" spans="1:14" ht="15" customHeight="1" x14ac:dyDescent="0.25"/>
    <row r="106" spans="1:14" ht="15" customHeight="1" x14ac:dyDescent="0.25"/>
    <row r="107" spans="1:14" ht="15" customHeight="1" x14ac:dyDescent="0.25"/>
    <row r="109" spans="1:14" s="8" customFormat="1" x14ac:dyDescent="0.25">
      <c r="A109" s="1"/>
      <c r="B109" s="1"/>
      <c r="C109" s="1"/>
      <c r="D109" s="3"/>
      <c r="E109" s="1"/>
      <c r="F109" s="1"/>
      <c r="G109" s="2"/>
      <c r="H109" s="2"/>
      <c r="I109" s="1"/>
      <c r="J109" s="1"/>
      <c r="K109" s="1"/>
      <c r="L109" s="1"/>
      <c r="M109" s="1"/>
      <c r="N109" s="1"/>
    </row>
    <row r="110" spans="1:14" s="8" customFormat="1" ht="15.75" x14ac:dyDescent="0.25">
      <c r="A110" s="103" t="s">
        <v>37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5"/>
    </row>
    <row r="111" spans="1:14" s="8" customFormat="1" ht="47.25" x14ac:dyDescent="0.25">
      <c r="A111" s="76" t="s">
        <v>0</v>
      </c>
      <c r="B111" s="76"/>
      <c r="C111" s="76" t="s">
        <v>1</v>
      </c>
      <c r="D111" s="11" t="s">
        <v>2</v>
      </c>
      <c r="E111" s="76" t="s">
        <v>3</v>
      </c>
      <c r="F111" s="76" t="s">
        <v>4</v>
      </c>
      <c r="G111" s="12" t="s">
        <v>5</v>
      </c>
      <c r="H111" s="12" t="s">
        <v>6</v>
      </c>
      <c r="I111" s="76" t="s">
        <v>7</v>
      </c>
      <c r="J111" s="76" t="s">
        <v>8</v>
      </c>
      <c r="K111" s="76" t="s">
        <v>9</v>
      </c>
      <c r="L111" s="76" t="s">
        <v>10</v>
      </c>
      <c r="M111" s="76" t="s">
        <v>40</v>
      </c>
      <c r="N111" s="76" t="s">
        <v>12</v>
      </c>
    </row>
    <row r="112" spans="1:14" s="8" customFormat="1" ht="15" customHeight="1" x14ac:dyDescent="0.25">
      <c r="A112" s="76"/>
      <c r="B112" s="76" t="s">
        <v>13</v>
      </c>
      <c r="C112" s="76" t="s">
        <v>14</v>
      </c>
      <c r="D112" s="11"/>
      <c r="E112" s="76" t="s">
        <v>14</v>
      </c>
      <c r="F112" s="76" t="s">
        <v>14</v>
      </c>
      <c r="G112" s="12" t="s">
        <v>15</v>
      </c>
      <c r="H112" s="12" t="s">
        <v>16</v>
      </c>
      <c r="I112" s="76" t="s">
        <v>14</v>
      </c>
      <c r="J112" s="76" t="s">
        <v>14</v>
      </c>
      <c r="K112" s="76" t="s">
        <v>14</v>
      </c>
      <c r="L112" s="76" t="s">
        <v>14</v>
      </c>
      <c r="M112" s="76"/>
      <c r="N112" s="76"/>
    </row>
    <row r="113" spans="1:14" ht="21.75" customHeight="1" x14ac:dyDescent="0.25">
      <c r="A113" s="98">
        <v>1</v>
      </c>
      <c r="B113" s="106" t="s">
        <v>134</v>
      </c>
      <c r="C113" s="98" t="s">
        <v>133</v>
      </c>
      <c r="D113" s="11" t="s">
        <v>54</v>
      </c>
      <c r="E113" s="76">
        <v>0.14000000000000001</v>
      </c>
      <c r="F113" s="76">
        <v>0.1</v>
      </c>
      <c r="G113" s="12">
        <v>160</v>
      </c>
      <c r="H113" s="12">
        <f>E113*G113</f>
        <v>22.400000000000002</v>
      </c>
      <c r="I113" s="26">
        <v>10.51</v>
      </c>
      <c r="J113" s="26">
        <v>10.43</v>
      </c>
      <c r="K113" s="26">
        <v>14.26</v>
      </c>
      <c r="L113" s="76">
        <f>(I113+K113)*4+(J113*9)</f>
        <v>192.95</v>
      </c>
      <c r="M113" s="76">
        <v>120539</v>
      </c>
      <c r="N113" s="76" t="s">
        <v>18</v>
      </c>
    </row>
    <row r="114" spans="1:14" ht="15.75" x14ac:dyDescent="0.25">
      <c r="A114" s="99"/>
      <c r="B114" s="107"/>
      <c r="C114" s="99"/>
      <c r="D114" s="11" t="s">
        <v>21</v>
      </c>
      <c r="E114" s="76">
        <v>0.01</v>
      </c>
      <c r="F114" s="76">
        <v>8.0000000000000002E-3</v>
      </c>
      <c r="G114" s="12">
        <v>35</v>
      </c>
      <c r="H114" s="12">
        <f t="shared" ref="H114:H118" si="11">E114*G114</f>
        <v>0.35000000000000003</v>
      </c>
      <c r="I114" s="26"/>
      <c r="J114" s="26"/>
      <c r="K114" s="26"/>
      <c r="L114" s="26"/>
      <c r="M114" s="76"/>
      <c r="N114" s="76"/>
    </row>
    <row r="115" spans="1:14" ht="15.75" x14ac:dyDescent="0.25">
      <c r="A115" s="99"/>
      <c r="B115" s="107"/>
      <c r="C115" s="99"/>
      <c r="D115" s="11" t="s">
        <v>26</v>
      </c>
      <c r="E115" s="76">
        <v>0.01</v>
      </c>
      <c r="F115" s="76">
        <v>0.01</v>
      </c>
      <c r="G115" s="12">
        <v>150</v>
      </c>
      <c r="H115" s="12">
        <f t="shared" si="11"/>
        <v>1.5</v>
      </c>
      <c r="I115" s="26"/>
      <c r="J115" s="26"/>
      <c r="K115" s="26"/>
      <c r="L115" s="26"/>
      <c r="M115" s="76"/>
      <c r="N115" s="76"/>
    </row>
    <row r="116" spans="1:14" ht="15.75" x14ac:dyDescent="0.25">
      <c r="A116" s="99"/>
      <c r="B116" s="107"/>
      <c r="C116" s="99"/>
      <c r="D116" s="11" t="s">
        <v>51</v>
      </c>
      <c r="E116" s="76">
        <v>5.0000000000000001E-3</v>
      </c>
      <c r="F116" s="76">
        <v>5.0000000000000001E-3</v>
      </c>
      <c r="G116" s="12">
        <v>20</v>
      </c>
      <c r="H116" s="12">
        <f t="shared" si="11"/>
        <v>0.1</v>
      </c>
      <c r="I116" s="26"/>
      <c r="J116" s="26"/>
      <c r="K116" s="26"/>
      <c r="L116" s="26"/>
      <c r="M116" s="27"/>
      <c r="N116" s="27"/>
    </row>
    <row r="117" spans="1:14" ht="15.75" x14ac:dyDescent="0.25">
      <c r="A117" s="99"/>
      <c r="B117" s="107"/>
      <c r="C117" s="99"/>
      <c r="D117" s="11" t="s">
        <v>48</v>
      </c>
      <c r="E117" s="76">
        <v>0.12</v>
      </c>
      <c r="F117" s="76">
        <v>0.01</v>
      </c>
      <c r="G117" s="12">
        <v>0</v>
      </c>
      <c r="H117" s="12">
        <f t="shared" si="11"/>
        <v>0</v>
      </c>
      <c r="I117" s="26"/>
      <c r="J117" s="26"/>
      <c r="K117" s="26"/>
      <c r="L117" s="26"/>
      <c r="M117" s="27"/>
      <c r="N117" s="27"/>
    </row>
    <row r="118" spans="1:14" ht="15.75" x14ac:dyDescent="0.25">
      <c r="A118" s="99"/>
      <c r="B118" s="107"/>
      <c r="C118" s="99"/>
      <c r="D118" s="11" t="s">
        <v>104</v>
      </c>
      <c r="E118" s="76">
        <v>0.02</v>
      </c>
      <c r="F118" s="76">
        <v>0.02</v>
      </c>
      <c r="G118" s="12">
        <v>135</v>
      </c>
      <c r="H118" s="12">
        <f t="shared" si="11"/>
        <v>2.7</v>
      </c>
      <c r="I118" s="26"/>
      <c r="J118" s="26"/>
      <c r="K118" s="26"/>
      <c r="L118" s="26"/>
      <c r="M118" s="27"/>
      <c r="N118" s="27"/>
    </row>
    <row r="119" spans="1:14" ht="18.75" customHeight="1" x14ac:dyDescent="0.25">
      <c r="A119" s="99"/>
      <c r="B119" s="107"/>
      <c r="C119" s="99"/>
      <c r="D119" s="11" t="s">
        <v>61</v>
      </c>
      <c r="E119" s="76">
        <v>5.0000000000000001E-3</v>
      </c>
      <c r="F119" s="76">
        <v>5.0000000000000001E-3</v>
      </c>
      <c r="G119" s="12">
        <v>32</v>
      </c>
      <c r="H119" s="12">
        <f>E119*G119</f>
        <v>0.16</v>
      </c>
      <c r="I119" s="26"/>
      <c r="J119" s="26"/>
      <c r="K119" s="26"/>
      <c r="L119" s="26"/>
      <c r="M119" s="27"/>
      <c r="N119" s="27"/>
    </row>
    <row r="120" spans="1:14" ht="15.75" x14ac:dyDescent="0.25">
      <c r="A120" s="100"/>
      <c r="B120" s="108"/>
      <c r="C120" s="100"/>
      <c r="D120" s="11" t="s">
        <v>46</v>
      </c>
      <c r="E120" s="76">
        <v>5.0000000000000001E-3</v>
      </c>
      <c r="F120" s="76">
        <v>4.0000000000000001E-3</v>
      </c>
      <c r="G120" s="12">
        <v>40</v>
      </c>
      <c r="H120" s="12">
        <f>E120*G120</f>
        <v>0.2</v>
      </c>
      <c r="I120" s="26"/>
      <c r="J120" s="26"/>
      <c r="K120" s="26"/>
      <c r="L120" s="76"/>
      <c r="M120" s="27"/>
      <c r="N120" s="27"/>
    </row>
    <row r="121" spans="1:14" ht="13.5" customHeight="1" x14ac:dyDescent="0.25">
      <c r="A121" s="98">
        <v>2</v>
      </c>
      <c r="B121" s="98" t="s">
        <v>135</v>
      </c>
      <c r="C121" s="98" t="s">
        <v>110</v>
      </c>
      <c r="D121" s="34"/>
      <c r="E121" s="16"/>
      <c r="F121" s="16"/>
      <c r="G121" s="12"/>
      <c r="H121" s="12"/>
      <c r="I121" s="29"/>
      <c r="J121" s="29"/>
      <c r="K121" s="29"/>
      <c r="L121" s="76"/>
      <c r="M121" s="76"/>
      <c r="N121" s="76"/>
    </row>
    <row r="122" spans="1:14" ht="15.75" customHeight="1" x14ac:dyDescent="0.25">
      <c r="A122" s="99"/>
      <c r="B122" s="99"/>
      <c r="C122" s="99"/>
      <c r="D122" s="34" t="s">
        <v>136</v>
      </c>
      <c r="E122" s="16">
        <v>0.05</v>
      </c>
      <c r="F122" s="16">
        <v>0.05</v>
      </c>
      <c r="G122" s="12">
        <v>45</v>
      </c>
      <c r="H122" s="12">
        <f t="shared" ref="H122:H124" si="12">G122*E122</f>
        <v>2.25</v>
      </c>
      <c r="I122" s="29">
        <v>6.88</v>
      </c>
      <c r="J122" s="29">
        <v>5.95</v>
      </c>
      <c r="K122" s="29">
        <v>14.78</v>
      </c>
      <c r="L122" s="76">
        <f>(I122+K122)*4+(J122*9)</f>
        <v>140.19</v>
      </c>
      <c r="M122" s="76">
        <v>120207</v>
      </c>
      <c r="N122" s="76" t="s">
        <v>18</v>
      </c>
    </row>
    <row r="123" spans="1:14" ht="15.75" x14ac:dyDescent="0.25">
      <c r="A123" s="99"/>
      <c r="B123" s="99"/>
      <c r="C123" s="99"/>
      <c r="D123" s="34" t="s">
        <v>52</v>
      </c>
      <c r="E123" s="16">
        <v>5.0000000000000001E-3</v>
      </c>
      <c r="F123" s="16">
        <v>5.0000000000000001E-3</v>
      </c>
      <c r="G123" s="12">
        <v>595</v>
      </c>
      <c r="H123" s="12">
        <f t="shared" si="12"/>
        <v>2.9750000000000001</v>
      </c>
      <c r="I123" s="29"/>
      <c r="J123" s="29"/>
      <c r="K123" s="29"/>
      <c r="L123" s="29"/>
      <c r="M123" s="38"/>
      <c r="N123" s="38"/>
    </row>
    <row r="124" spans="1:14" ht="15.75" x14ac:dyDescent="0.25">
      <c r="A124" s="99"/>
      <c r="B124" s="99"/>
      <c r="C124" s="99"/>
      <c r="D124" s="34" t="s">
        <v>48</v>
      </c>
      <c r="E124" s="12">
        <v>5.7000000000000002E-2</v>
      </c>
      <c r="F124" s="12">
        <v>5.7000000000000002E-2</v>
      </c>
      <c r="G124" s="12">
        <v>0</v>
      </c>
      <c r="H124" s="12">
        <f t="shared" si="12"/>
        <v>0</v>
      </c>
      <c r="I124" s="29"/>
      <c r="J124" s="29"/>
      <c r="K124" s="29"/>
      <c r="L124" s="29"/>
      <c r="M124" s="38"/>
      <c r="N124" s="38"/>
    </row>
    <row r="125" spans="1:14" ht="15" customHeight="1" x14ac:dyDescent="0.25">
      <c r="A125" s="100"/>
      <c r="B125" s="100"/>
      <c r="C125" s="100"/>
      <c r="D125" s="34" t="s">
        <v>51</v>
      </c>
      <c r="E125" s="16">
        <v>2E-3</v>
      </c>
      <c r="F125" s="16">
        <v>2E-3</v>
      </c>
      <c r="G125" s="12">
        <v>20</v>
      </c>
      <c r="H125" s="12">
        <f>G125*E125</f>
        <v>0.04</v>
      </c>
      <c r="I125" s="29"/>
      <c r="J125" s="29"/>
      <c r="K125" s="29"/>
      <c r="L125" s="29"/>
      <c r="M125" s="38"/>
      <c r="N125" s="38"/>
    </row>
    <row r="126" spans="1:14" ht="15" customHeight="1" x14ac:dyDescent="0.25">
      <c r="A126" s="76">
        <v>3</v>
      </c>
      <c r="B126" s="76" t="s">
        <v>128</v>
      </c>
      <c r="C126" s="76">
        <v>70</v>
      </c>
      <c r="D126" s="34" t="s">
        <v>130</v>
      </c>
      <c r="E126" s="16">
        <v>7.0000000000000007E-2</v>
      </c>
      <c r="F126" s="16">
        <v>0.06</v>
      </c>
      <c r="G126" s="12">
        <v>60</v>
      </c>
      <c r="H126" s="12">
        <f>G126*E126</f>
        <v>4.2</v>
      </c>
      <c r="I126" s="29">
        <v>0.8</v>
      </c>
      <c r="J126" s="29">
        <v>0</v>
      </c>
      <c r="K126" s="29">
        <v>3.8</v>
      </c>
      <c r="L126" s="12">
        <v>14</v>
      </c>
      <c r="M126" s="38"/>
      <c r="N126" s="38"/>
    </row>
    <row r="127" spans="1:14" ht="15" customHeight="1" x14ac:dyDescent="0.25">
      <c r="A127" s="76">
        <v>4</v>
      </c>
      <c r="B127" s="76" t="s">
        <v>103</v>
      </c>
      <c r="C127" s="76">
        <v>60</v>
      </c>
      <c r="D127" s="11" t="s">
        <v>30</v>
      </c>
      <c r="E127" s="76">
        <v>0.06</v>
      </c>
      <c r="F127" s="76">
        <v>0.06</v>
      </c>
      <c r="G127" s="12">
        <v>44</v>
      </c>
      <c r="H127" s="12">
        <f t="shared" ref="H127" si="13">G127*E127</f>
        <v>2.6399999999999997</v>
      </c>
      <c r="I127" s="76">
        <v>4.8</v>
      </c>
      <c r="J127" s="76">
        <v>1.8</v>
      </c>
      <c r="K127" s="76">
        <v>30</v>
      </c>
      <c r="L127" s="76">
        <f>(I127+K127)*4+(J127*9)</f>
        <v>155.39999999999998</v>
      </c>
      <c r="M127" s="76">
        <v>200102</v>
      </c>
      <c r="N127" s="76" t="s">
        <v>18</v>
      </c>
    </row>
    <row r="128" spans="1:14" ht="15" customHeight="1" x14ac:dyDescent="0.25">
      <c r="A128" s="97">
        <v>5</v>
      </c>
      <c r="B128" s="97" t="s">
        <v>50</v>
      </c>
      <c r="C128" s="97">
        <v>200</v>
      </c>
      <c r="D128" s="30" t="s">
        <v>49</v>
      </c>
      <c r="E128" s="78">
        <v>1E-3</v>
      </c>
      <c r="F128" s="78">
        <v>1E-3</v>
      </c>
      <c r="G128" s="18">
        <v>700</v>
      </c>
      <c r="H128" s="18">
        <f t="shared" ref="H128" si="14">E128*G128</f>
        <v>0.70000000000000007</v>
      </c>
      <c r="I128" s="78">
        <v>2.04</v>
      </c>
      <c r="J128" s="78">
        <v>0</v>
      </c>
      <c r="K128" s="78">
        <v>43.6</v>
      </c>
      <c r="L128" s="78">
        <f>(I128+K128)*4+(J128*9)</f>
        <v>182.56</v>
      </c>
      <c r="M128" s="78">
        <v>174.2</v>
      </c>
      <c r="N128" s="78" t="s">
        <v>108</v>
      </c>
    </row>
    <row r="129" spans="1:14" ht="15" customHeight="1" x14ac:dyDescent="0.25">
      <c r="A129" s="97"/>
      <c r="B129" s="97"/>
      <c r="C129" s="97"/>
      <c r="D129" s="30" t="s">
        <v>41</v>
      </c>
      <c r="E129" s="78">
        <v>1.4999999999999999E-2</v>
      </c>
      <c r="F129" s="78">
        <v>1.4999999999999999E-2</v>
      </c>
      <c r="G129" s="18">
        <v>73</v>
      </c>
      <c r="H129" s="18">
        <f>G129*F129</f>
        <v>1.095</v>
      </c>
      <c r="I129" s="78"/>
      <c r="J129" s="78"/>
      <c r="K129" s="78"/>
      <c r="L129" s="78"/>
      <c r="M129" s="78"/>
      <c r="N129" s="78"/>
    </row>
    <row r="130" spans="1:14" ht="15" customHeight="1" x14ac:dyDescent="0.25">
      <c r="A130" s="97"/>
      <c r="B130" s="97"/>
      <c r="C130" s="97"/>
      <c r="D130" s="30" t="s">
        <v>48</v>
      </c>
      <c r="E130" s="78">
        <v>0.15</v>
      </c>
      <c r="F130" s="78">
        <v>0.28999999999999998</v>
      </c>
      <c r="G130" s="18">
        <v>0</v>
      </c>
      <c r="H130" s="18">
        <f t="shared" ref="H130:H131" si="15">G130*F130</f>
        <v>0</v>
      </c>
      <c r="I130" s="78"/>
      <c r="J130" s="78"/>
      <c r="K130" s="78"/>
      <c r="L130" s="78"/>
      <c r="M130" s="78"/>
      <c r="N130" s="78"/>
    </row>
    <row r="131" spans="1:14" ht="15" customHeight="1" x14ac:dyDescent="0.25">
      <c r="A131" s="78">
        <v>6</v>
      </c>
      <c r="B131" s="78" t="s">
        <v>68</v>
      </c>
      <c r="C131" s="78">
        <v>40</v>
      </c>
      <c r="D131" s="78" t="s">
        <v>68</v>
      </c>
      <c r="E131" s="78">
        <v>0.04</v>
      </c>
      <c r="F131" s="78">
        <v>0.04</v>
      </c>
      <c r="G131" s="18">
        <v>375</v>
      </c>
      <c r="H131" s="18">
        <f t="shared" si="15"/>
        <v>15</v>
      </c>
      <c r="I131" s="78">
        <v>4.5</v>
      </c>
      <c r="J131" s="78">
        <v>17</v>
      </c>
      <c r="K131" s="78">
        <v>67</v>
      </c>
      <c r="L131" s="78">
        <v>439</v>
      </c>
      <c r="M131" s="78"/>
      <c r="N131" s="78"/>
    </row>
    <row r="132" spans="1:14" s="8" customFormat="1" ht="15" customHeight="1" x14ac:dyDescent="0.25">
      <c r="A132" s="78">
        <v>7</v>
      </c>
      <c r="B132" s="78" t="s">
        <v>137</v>
      </c>
      <c r="C132" s="78">
        <v>140</v>
      </c>
      <c r="D132" s="30" t="s">
        <v>137</v>
      </c>
      <c r="E132" s="18">
        <v>0.14000000000000001</v>
      </c>
      <c r="F132" s="78">
        <v>0.14000000000000001</v>
      </c>
      <c r="G132" s="18">
        <v>110</v>
      </c>
      <c r="H132" s="18">
        <f t="shared" ref="H132" si="16">G132*E132</f>
        <v>15.400000000000002</v>
      </c>
      <c r="I132" s="39">
        <v>0.4</v>
      </c>
      <c r="J132" s="39">
        <v>0.3</v>
      </c>
      <c r="K132" s="39">
        <v>10.3</v>
      </c>
      <c r="L132" s="76">
        <v>47</v>
      </c>
      <c r="M132" s="51"/>
      <c r="N132" s="52"/>
    </row>
    <row r="133" spans="1:14" ht="15" customHeight="1" x14ac:dyDescent="0.25">
      <c r="A133" s="88" t="s">
        <v>27</v>
      </c>
      <c r="B133" s="88"/>
      <c r="C133" s="88"/>
      <c r="D133" s="88"/>
      <c r="E133" s="88"/>
      <c r="F133" s="88"/>
      <c r="G133" s="88"/>
      <c r="H133" s="24">
        <f>SUM(H113:H132)</f>
        <v>71.710000000000008</v>
      </c>
      <c r="I133" s="24">
        <f>SUM(I113:I132)</f>
        <v>29.93</v>
      </c>
      <c r="J133" s="24">
        <f>SUM(J113:J132)</f>
        <v>35.479999999999997</v>
      </c>
      <c r="K133" s="24">
        <f>SUM(K113:K132)</f>
        <v>183.74</v>
      </c>
      <c r="L133" s="24">
        <f>SUM(L113:L132)</f>
        <v>1171.0999999999999</v>
      </c>
      <c r="M133" s="76"/>
      <c r="N133" s="76"/>
    </row>
    <row r="134" spans="1:14" ht="15" customHeight="1" x14ac:dyDescent="0.25"/>
    <row r="135" spans="1:14" ht="15" customHeight="1" x14ac:dyDescent="0.25"/>
    <row r="136" spans="1:14" ht="15" customHeight="1" x14ac:dyDescent="0.25"/>
    <row r="137" spans="1:14" s="8" customFormat="1" ht="22.5" customHeight="1" x14ac:dyDescent="0.25">
      <c r="A137" s="1"/>
      <c r="B137" s="1"/>
      <c r="C137" s="1"/>
      <c r="D137" s="3"/>
      <c r="E137" s="1"/>
      <c r="F137" s="1"/>
      <c r="G137" s="2"/>
      <c r="H137" s="2"/>
      <c r="I137" s="1"/>
      <c r="J137" s="1"/>
      <c r="K137" s="1"/>
      <c r="L137" s="1"/>
      <c r="M137" s="1"/>
      <c r="N137" s="1"/>
    </row>
    <row r="138" spans="1:14" s="8" customFormat="1" ht="22.5" customHeight="1" x14ac:dyDescent="0.25">
      <c r="A138" s="1"/>
      <c r="B138" s="1"/>
      <c r="C138" s="1"/>
      <c r="D138" s="3"/>
      <c r="E138" s="1"/>
      <c r="F138" s="1"/>
      <c r="G138" s="2"/>
      <c r="H138" s="2"/>
      <c r="I138" s="1"/>
      <c r="J138" s="1" t="s">
        <v>138</v>
      </c>
      <c r="K138" s="1"/>
      <c r="L138" s="1"/>
      <c r="M138" s="1"/>
      <c r="N138" s="1"/>
    </row>
    <row r="139" spans="1:14" ht="15.75" customHeight="1" x14ac:dyDescent="0.25"/>
    <row r="140" spans="1:14" ht="15" customHeight="1" x14ac:dyDescent="0.25">
      <c r="A140" s="31"/>
      <c r="B140" s="31"/>
      <c r="C140" s="31"/>
      <c r="D140" s="31"/>
      <c r="E140" s="31"/>
      <c r="F140" s="31"/>
      <c r="G140" s="31"/>
      <c r="H140" s="47"/>
      <c r="I140" s="47"/>
      <c r="J140" s="47"/>
      <c r="K140" s="47"/>
      <c r="L140" s="47"/>
      <c r="M140" s="48"/>
      <c r="N140" s="48"/>
    </row>
    <row r="141" spans="1:14" ht="15" customHeight="1" x14ac:dyDescent="0.25">
      <c r="A141" s="31"/>
      <c r="B141" s="31"/>
      <c r="C141" s="31"/>
      <c r="D141" s="31"/>
      <c r="E141" s="31"/>
      <c r="F141" s="31"/>
      <c r="G141" s="31"/>
      <c r="H141" s="47"/>
      <c r="I141" s="47"/>
      <c r="J141" s="47"/>
      <c r="K141" s="47"/>
      <c r="L141" s="47"/>
      <c r="M141" s="48"/>
      <c r="N141" s="48"/>
    </row>
    <row r="145" spans="1:15" ht="15" customHeight="1" x14ac:dyDescent="0.25">
      <c r="A145" s="88" t="s">
        <v>38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</row>
    <row r="146" spans="1:15" ht="45.75" customHeight="1" x14ac:dyDescent="0.25">
      <c r="A146" s="76" t="s">
        <v>0</v>
      </c>
      <c r="B146" s="76"/>
      <c r="C146" s="76" t="s">
        <v>1</v>
      </c>
      <c r="D146" s="11" t="s">
        <v>2</v>
      </c>
      <c r="E146" s="76" t="s">
        <v>3</v>
      </c>
      <c r="F146" s="76" t="s">
        <v>4</v>
      </c>
      <c r="G146" s="12" t="s">
        <v>5</v>
      </c>
      <c r="H146" s="12" t="s">
        <v>6</v>
      </c>
      <c r="I146" s="76" t="s">
        <v>7</v>
      </c>
      <c r="J146" s="75" t="s">
        <v>8</v>
      </c>
      <c r="K146" s="76" t="s">
        <v>9</v>
      </c>
      <c r="L146" s="76" t="s">
        <v>10</v>
      </c>
      <c r="M146" s="76" t="s">
        <v>40</v>
      </c>
      <c r="N146" s="76" t="s">
        <v>12</v>
      </c>
    </row>
    <row r="147" spans="1:15" ht="15" customHeight="1" x14ac:dyDescent="0.25">
      <c r="A147" s="76"/>
      <c r="B147" s="76" t="s">
        <v>13</v>
      </c>
      <c r="C147" s="76" t="s">
        <v>14</v>
      </c>
      <c r="D147" s="11"/>
      <c r="E147" s="76" t="s">
        <v>14</v>
      </c>
      <c r="F147" s="76" t="s">
        <v>14</v>
      </c>
      <c r="G147" s="12" t="s">
        <v>15</v>
      </c>
      <c r="H147" s="12" t="s">
        <v>16</v>
      </c>
      <c r="I147" s="76" t="s">
        <v>14</v>
      </c>
      <c r="J147" s="76" t="s">
        <v>14</v>
      </c>
      <c r="K147" s="76" t="s">
        <v>14</v>
      </c>
      <c r="L147" s="76" t="s">
        <v>14</v>
      </c>
      <c r="M147" s="76"/>
      <c r="N147" s="76"/>
    </row>
    <row r="148" spans="1:15" ht="15" customHeight="1" x14ac:dyDescent="0.25">
      <c r="A148" s="90">
        <v>1</v>
      </c>
      <c r="B148" s="87" t="s">
        <v>77</v>
      </c>
      <c r="C148" s="90" t="s">
        <v>133</v>
      </c>
      <c r="D148" s="11" t="s">
        <v>43</v>
      </c>
      <c r="E148" s="16">
        <v>0.12</v>
      </c>
      <c r="F148" s="76">
        <v>0.1</v>
      </c>
      <c r="G148" s="12">
        <v>350</v>
      </c>
      <c r="H148" s="12">
        <f>G148*E148</f>
        <v>42</v>
      </c>
      <c r="I148" s="76">
        <v>8.84</v>
      </c>
      <c r="J148" s="76">
        <v>9.0399999999999991</v>
      </c>
      <c r="K148" s="76">
        <v>9.35</v>
      </c>
      <c r="L148" s="76">
        <f>(I148+K148)*4+(J148*9)</f>
        <v>154.11999999999998</v>
      </c>
      <c r="M148" s="76">
        <v>204</v>
      </c>
      <c r="N148" s="76" t="s">
        <v>18</v>
      </c>
    </row>
    <row r="149" spans="1:15" ht="15" customHeight="1" x14ac:dyDescent="0.25">
      <c r="A149" s="90"/>
      <c r="B149" s="87"/>
      <c r="C149" s="90"/>
      <c r="D149" s="11" t="s">
        <v>30</v>
      </c>
      <c r="E149" s="76">
        <v>0.01</v>
      </c>
      <c r="F149" s="76">
        <v>0.01</v>
      </c>
      <c r="G149" s="12">
        <v>44</v>
      </c>
      <c r="H149" s="12">
        <f t="shared" ref="H149:H168" si="17">G149*E149</f>
        <v>0.44</v>
      </c>
      <c r="I149" s="76"/>
      <c r="J149" s="76"/>
      <c r="K149" s="76"/>
      <c r="L149" s="76"/>
      <c r="M149" s="76"/>
      <c r="N149" s="76"/>
    </row>
    <row r="150" spans="1:15" ht="15" customHeight="1" x14ac:dyDescent="0.25">
      <c r="A150" s="90"/>
      <c r="B150" s="87"/>
      <c r="C150" s="90"/>
      <c r="D150" s="11" t="s">
        <v>20</v>
      </c>
      <c r="E150" s="76">
        <v>0.01</v>
      </c>
      <c r="F150" s="76">
        <v>0.01</v>
      </c>
      <c r="G150" s="12">
        <v>65</v>
      </c>
      <c r="H150" s="12">
        <f t="shared" si="17"/>
        <v>0.65</v>
      </c>
      <c r="I150" s="76"/>
      <c r="J150" s="76"/>
      <c r="K150" s="76"/>
      <c r="L150" s="76"/>
      <c r="M150" s="76"/>
      <c r="N150" s="76"/>
    </row>
    <row r="151" spans="1:15" ht="15" customHeight="1" x14ac:dyDescent="0.25">
      <c r="A151" s="90"/>
      <c r="B151" s="87"/>
      <c r="C151" s="90"/>
      <c r="D151" s="30" t="s">
        <v>21</v>
      </c>
      <c r="E151" s="78">
        <v>5.0000000000000001E-3</v>
      </c>
      <c r="F151" s="78">
        <v>5.0000000000000001E-3</v>
      </c>
      <c r="G151" s="18">
        <v>35</v>
      </c>
      <c r="H151" s="18">
        <f t="shared" si="17"/>
        <v>0.17500000000000002</v>
      </c>
      <c r="I151" s="78"/>
      <c r="J151" s="78"/>
      <c r="K151" s="78"/>
      <c r="L151" s="78"/>
      <c r="M151" s="78"/>
      <c r="N151" s="78"/>
    </row>
    <row r="152" spans="1:15" ht="15" customHeight="1" x14ac:dyDescent="0.25">
      <c r="A152" s="90"/>
      <c r="B152" s="87"/>
      <c r="C152" s="90"/>
      <c r="D152" s="30" t="s">
        <v>22</v>
      </c>
      <c r="E152" s="78">
        <v>5.0000000000000001E-3</v>
      </c>
      <c r="F152" s="78">
        <v>5.0000000000000001E-3</v>
      </c>
      <c r="G152" s="18">
        <v>32</v>
      </c>
      <c r="H152" s="18">
        <f t="shared" si="17"/>
        <v>0.16</v>
      </c>
      <c r="I152" s="78"/>
      <c r="J152" s="78"/>
      <c r="K152" s="78"/>
      <c r="L152" s="78"/>
      <c r="M152" s="78"/>
      <c r="N152" s="78"/>
    </row>
    <row r="153" spans="1:15" ht="15" customHeight="1" x14ac:dyDescent="0.25">
      <c r="A153" s="90"/>
      <c r="B153" s="87"/>
      <c r="C153" s="90"/>
      <c r="D153" s="30" t="s">
        <v>23</v>
      </c>
      <c r="E153" s="78">
        <v>5.0000000000000001E-3</v>
      </c>
      <c r="F153" s="78">
        <v>4.0000000000000001E-3</v>
      </c>
      <c r="G153" s="18">
        <v>100</v>
      </c>
      <c r="H153" s="18">
        <f t="shared" si="17"/>
        <v>0.5</v>
      </c>
      <c r="I153" s="78"/>
      <c r="J153" s="78"/>
      <c r="K153" s="78"/>
      <c r="L153" s="78"/>
      <c r="M153" s="78"/>
      <c r="N153" s="78"/>
    </row>
    <row r="154" spans="1:15" ht="15" customHeight="1" x14ac:dyDescent="0.25">
      <c r="A154" s="90"/>
      <c r="B154" s="87"/>
      <c r="C154" s="90"/>
      <c r="D154" s="30" t="s">
        <v>51</v>
      </c>
      <c r="E154" s="78">
        <v>2E-3</v>
      </c>
      <c r="F154" s="78">
        <v>2E-3</v>
      </c>
      <c r="G154" s="18">
        <v>20</v>
      </c>
      <c r="H154" s="18">
        <f t="shared" si="17"/>
        <v>0.04</v>
      </c>
      <c r="I154" s="78"/>
      <c r="J154" s="78"/>
      <c r="K154" s="78"/>
      <c r="L154" s="78"/>
      <c r="M154" s="78"/>
      <c r="N154" s="78"/>
      <c r="O154" t="s">
        <v>74</v>
      </c>
    </row>
    <row r="155" spans="1:15" ht="15" customHeight="1" x14ac:dyDescent="0.25">
      <c r="A155" s="90"/>
      <c r="B155" s="87"/>
      <c r="C155" s="90"/>
      <c r="D155" s="30" t="s">
        <v>25</v>
      </c>
      <c r="E155" s="78">
        <v>0.01</v>
      </c>
      <c r="F155" s="78">
        <v>0.01</v>
      </c>
      <c r="G155" s="18">
        <v>120</v>
      </c>
      <c r="H155" s="18">
        <f t="shared" si="17"/>
        <v>1.2</v>
      </c>
      <c r="I155" s="78"/>
      <c r="J155" s="78"/>
      <c r="K155" s="78"/>
      <c r="L155" s="78"/>
      <c r="M155" s="78"/>
      <c r="N155" s="78"/>
    </row>
    <row r="156" spans="1:15" ht="15" customHeight="1" x14ac:dyDescent="0.25">
      <c r="A156" s="90"/>
      <c r="B156" s="87"/>
      <c r="C156" s="90"/>
      <c r="D156" s="30" t="s">
        <v>53</v>
      </c>
      <c r="E156" s="78">
        <v>0.01</v>
      </c>
      <c r="F156" s="78">
        <v>0.01</v>
      </c>
      <c r="G156" s="18">
        <v>200</v>
      </c>
      <c r="H156" s="18">
        <f t="shared" si="17"/>
        <v>2</v>
      </c>
      <c r="I156" s="35"/>
      <c r="J156" s="35"/>
      <c r="K156" s="78"/>
      <c r="L156" s="78"/>
      <c r="M156" s="78"/>
      <c r="N156" s="78"/>
    </row>
    <row r="157" spans="1:15" ht="15" customHeight="1" x14ac:dyDescent="0.25">
      <c r="A157" s="90">
        <v>2</v>
      </c>
      <c r="B157" s="90" t="s">
        <v>83</v>
      </c>
      <c r="C157" s="90">
        <v>150</v>
      </c>
      <c r="D157" s="11" t="s">
        <v>127</v>
      </c>
      <c r="E157" s="12">
        <v>0.05</v>
      </c>
      <c r="F157" s="12">
        <v>0.05</v>
      </c>
      <c r="G157" s="12">
        <v>50</v>
      </c>
      <c r="H157" s="12">
        <f t="shared" si="17"/>
        <v>2.5</v>
      </c>
      <c r="I157" s="76">
        <v>5.84</v>
      </c>
      <c r="J157" s="76">
        <v>5.48</v>
      </c>
      <c r="K157" s="76">
        <v>30.2</v>
      </c>
      <c r="L157" s="76">
        <f>(I157+K157)*4+(J157*9)</f>
        <v>193.48000000000002</v>
      </c>
      <c r="M157" s="76">
        <v>120201</v>
      </c>
      <c r="N157" s="76" t="s">
        <v>115</v>
      </c>
    </row>
    <row r="158" spans="1:15" ht="15" customHeight="1" x14ac:dyDescent="0.25">
      <c r="A158" s="90"/>
      <c r="B158" s="90"/>
      <c r="C158" s="90"/>
      <c r="D158" s="34" t="s">
        <v>52</v>
      </c>
      <c r="E158" s="16">
        <v>5.0000000000000001E-3</v>
      </c>
      <c r="F158" s="16">
        <v>5.0000000000000001E-3</v>
      </c>
      <c r="G158" s="12">
        <v>595</v>
      </c>
      <c r="H158" s="12">
        <f t="shared" si="17"/>
        <v>2.9750000000000001</v>
      </c>
      <c r="I158" s="29"/>
      <c r="J158" s="29"/>
      <c r="K158" s="29"/>
      <c r="L158" s="29"/>
      <c r="M158" s="38"/>
      <c r="N158" s="38"/>
    </row>
    <row r="159" spans="1:15" ht="15" customHeight="1" x14ac:dyDescent="0.25">
      <c r="A159" s="90"/>
      <c r="B159" s="90"/>
      <c r="C159" s="90"/>
      <c r="D159" s="34" t="s">
        <v>51</v>
      </c>
      <c r="E159" s="16">
        <v>3.0000000000000001E-3</v>
      </c>
      <c r="F159" s="16">
        <v>3.0000000000000001E-3</v>
      </c>
      <c r="G159" s="12">
        <v>20</v>
      </c>
      <c r="H159" s="12">
        <f>G159*E159</f>
        <v>0.06</v>
      </c>
      <c r="I159" s="29"/>
      <c r="J159" s="29"/>
      <c r="K159" s="29"/>
      <c r="L159" s="29"/>
      <c r="M159" s="38"/>
      <c r="N159" s="38"/>
    </row>
    <row r="160" spans="1:15" ht="15" customHeight="1" x14ac:dyDescent="0.25">
      <c r="A160" s="90"/>
      <c r="B160" s="90"/>
      <c r="C160" s="90"/>
      <c r="D160" s="34" t="s">
        <v>48</v>
      </c>
      <c r="E160" s="12">
        <v>8.2000000000000003E-2</v>
      </c>
      <c r="F160" s="12">
        <v>8.2000000000000003E-2</v>
      </c>
      <c r="G160" s="12">
        <v>0</v>
      </c>
      <c r="H160" s="12">
        <f t="shared" si="17"/>
        <v>0</v>
      </c>
      <c r="I160" s="29"/>
      <c r="J160" s="29"/>
      <c r="K160" s="29"/>
      <c r="L160" s="29"/>
      <c r="M160" s="38"/>
      <c r="N160" s="38"/>
    </row>
    <row r="161" spans="1:14" s="8" customFormat="1" ht="22.5" customHeight="1" x14ac:dyDescent="0.25">
      <c r="A161" s="97">
        <v>3</v>
      </c>
      <c r="B161" s="97" t="s">
        <v>129</v>
      </c>
      <c r="C161" s="97">
        <v>100</v>
      </c>
      <c r="D161" s="17" t="s">
        <v>132</v>
      </c>
      <c r="E161" s="35">
        <v>0.1</v>
      </c>
      <c r="F161" s="35">
        <v>9.5000000000000001E-2</v>
      </c>
      <c r="G161" s="18">
        <v>60</v>
      </c>
      <c r="H161" s="18">
        <f>E161*G161</f>
        <v>6</v>
      </c>
      <c r="I161" s="18">
        <v>0.8</v>
      </c>
      <c r="J161" s="18">
        <v>0.1</v>
      </c>
      <c r="K161" s="18">
        <v>2.8</v>
      </c>
      <c r="L161" s="76">
        <v>15</v>
      </c>
      <c r="M161" s="20">
        <v>100505</v>
      </c>
      <c r="N161" s="76" t="s">
        <v>18</v>
      </c>
    </row>
    <row r="162" spans="1:14" s="8" customFormat="1" ht="22.5" customHeight="1" x14ac:dyDescent="0.25">
      <c r="A162" s="97"/>
      <c r="B162" s="97"/>
      <c r="C162" s="97"/>
      <c r="D162" s="17"/>
      <c r="E162" s="35"/>
      <c r="F162" s="18"/>
      <c r="G162" s="18"/>
      <c r="H162" s="18"/>
      <c r="I162" s="18"/>
      <c r="J162" s="18"/>
      <c r="K162" s="18"/>
      <c r="L162" s="76"/>
      <c r="M162" s="18"/>
      <c r="N162" s="76"/>
    </row>
    <row r="163" spans="1:14" ht="15" customHeight="1" x14ac:dyDescent="0.25">
      <c r="A163" s="76">
        <v>4</v>
      </c>
      <c r="B163" s="76" t="s">
        <v>103</v>
      </c>
      <c r="C163" s="76">
        <v>60</v>
      </c>
      <c r="D163" s="11" t="s">
        <v>30</v>
      </c>
      <c r="E163" s="76">
        <v>0.06</v>
      </c>
      <c r="F163" s="76">
        <v>0.06</v>
      </c>
      <c r="G163" s="12">
        <v>44</v>
      </c>
      <c r="H163" s="12">
        <f t="shared" ref="H163" si="18">G163*E163</f>
        <v>2.6399999999999997</v>
      </c>
      <c r="I163" s="76">
        <v>4.8</v>
      </c>
      <c r="J163" s="76">
        <v>1.8</v>
      </c>
      <c r="K163" s="76">
        <v>30</v>
      </c>
      <c r="L163" s="76">
        <f>(I163+K163)*4+(J163*9)</f>
        <v>155.39999999999998</v>
      </c>
      <c r="M163" s="76">
        <v>200102</v>
      </c>
      <c r="N163" s="76" t="s">
        <v>18</v>
      </c>
    </row>
    <row r="164" spans="1:14" ht="15" customHeight="1" x14ac:dyDescent="0.25">
      <c r="A164" s="90">
        <v>5</v>
      </c>
      <c r="B164" s="90" t="s">
        <v>65</v>
      </c>
      <c r="C164" s="90">
        <v>200</v>
      </c>
      <c r="D164" s="11" t="s">
        <v>66</v>
      </c>
      <c r="E164" s="76">
        <v>4.0000000000000001E-3</v>
      </c>
      <c r="F164" s="76">
        <v>4.0000000000000001E-3</v>
      </c>
      <c r="G164" s="12">
        <v>800</v>
      </c>
      <c r="H164" s="12">
        <f t="shared" si="17"/>
        <v>3.2</v>
      </c>
      <c r="I164" s="76">
        <v>2.76</v>
      </c>
      <c r="J164" s="76">
        <v>1.61</v>
      </c>
      <c r="K164" s="76">
        <v>10.97</v>
      </c>
      <c r="L164" s="76">
        <f>(I164+K164)*4+(J164*9)</f>
        <v>69.41</v>
      </c>
      <c r="M164" s="76">
        <v>160101</v>
      </c>
      <c r="N164" s="76" t="s">
        <v>18</v>
      </c>
    </row>
    <row r="165" spans="1:14" ht="15" customHeight="1" x14ac:dyDescent="0.25">
      <c r="A165" s="90"/>
      <c r="B165" s="90"/>
      <c r="C165" s="90"/>
      <c r="D165" s="11" t="s">
        <v>48</v>
      </c>
      <c r="E165" s="76">
        <v>0.05</v>
      </c>
      <c r="F165" s="76">
        <v>0.05</v>
      </c>
      <c r="G165" s="12">
        <v>0</v>
      </c>
      <c r="H165" s="12">
        <f t="shared" si="17"/>
        <v>0</v>
      </c>
      <c r="I165" s="76"/>
      <c r="J165" s="76"/>
      <c r="K165" s="76"/>
      <c r="L165" s="76"/>
      <c r="M165" s="76"/>
      <c r="N165" s="76"/>
    </row>
    <row r="166" spans="1:14" ht="15" customHeight="1" x14ac:dyDescent="0.25">
      <c r="A166" s="90"/>
      <c r="B166" s="90"/>
      <c r="C166" s="90"/>
      <c r="D166" s="11" t="s">
        <v>41</v>
      </c>
      <c r="E166" s="76">
        <v>1.4999999999999999E-2</v>
      </c>
      <c r="F166" s="76">
        <v>1.4999999999999999E-2</v>
      </c>
      <c r="G166" s="12">
        <v>73</v>
      </c>
      <c r="H166" s="12">
        <f t="shared" si="17"/>
        <v>1.095</v>
      </c>
      <c r="I166" s="76"/>
      <c r="J166" s="76"/>
      <c r="K166" s="76"/>
      <c r="L166" s="76"/>
      <c r="M166" s="76"/>
      <c r="N166" s="76"/>
    </row>
    <row r="167" spans="1:14" ht="15" customHeight="1" x14ac:dyDescent="0.25">
      <c r="A167" s="90"/>
      <c r="B167" s="90"/>
      <c r="C167" s="90"/>
      <c r="D167" s="11" t="s">
        <v>20</v>
      </c>
      <c r="E167" s="16">
        <v>0.09</v>
      </c>
      <c r="F167" s="16">
        <v>0.09</v>
      </c>
      <c r="G167" s="12">
        <v>65</v>
      </c>
      <c r="H167" s="12">
        <f t="shared" si="17"/>
        <v>5.85</v>
      </c>
      <c r="I167" s="12"/>
      <c r="J167" s="76"/>
      <c r="K167" s="76"/>
      <c r="L167" s="76"/>
      <c r="M167" s="76"/>
      <c r="N167" s="76"/>
    </row>
    <row r="168" spans="1:14" ht="15" customHeight="1" x14ac:dyDescent="0.25">
      <c r="A168" s="76">
        <v>6</v>
      </c>
      <c r="B168" s="76" t="s">
        <v>145</v>
      </c>
      <c r="C168" s="76">
        <v>230</v>
      </c>
      <c r="D168" s="11" t="s">
        <v>145</v>
      </c>
      <c r="E168" s="76">
        <v>0.23</v>
      </c>
      <c r="F168" s="76">
        <v>0.23</v>
      </c>
      <c r="G168" s="12">
        <v>80</v>
      </c>
      <c r="H168" s="12">
        <f t="shared" si="17"/>
        <v>18.400000000000002</v>
      </c>
      <c r="I168" s="39">
        <v>1</v>
      </c>
      <c r="J168" s="39">
        <v>0.3</v>
      </c>
      <c r="K168" s="39">
        <v>21.4</v>
      </c>
      <c r="L168" s="76">
        <v>83</v>
      </c>
      <c r="M168" s="27">
        <v>210110</v>
      </c>
      <c r="N168" s="27" t="s">
        <v>18</v>
      </c>
    </row>
    <row r="169" spans="1:14" ht="15" customHeight="1" x14ac:dyDescent="0.25">
      <c r="A169" s="88" t="s">
        <v>27</v>
      </c>
      <c r="B169" s="88"/>
      <c r="C169" s="88"/>
      <c r="D169" s="88"/>
      <c r="E169" s="88"/>
      <c r="F169" s="88"/>
      <c r="G169" s="88"/>
      <c r="H169" s="24">
        <f>SUM(H148:H168)</f>
        <v>89.884999999999991</v>
      </c>
      <c r="I169" s="24">
        <f>SUM(I148:I168)</f>
        <v>24.04</v>
      </c>
      <c r="J169" s="24">
        <f>SUM(J148:J168)</f>
        <v>18.329999999999998</v>
      </c>
      <c r="K169" s="24">
        <f>SUM(K148:K168)</f>
        <v>104.72</v>
      </c>
      <c r="L169" s="24">
        <f>SUM(L148:L168)</f>
        <v>670.41</v>
      </c>
      <c r="M169" s="76"/>
      <c r="N169" s="76"/>
    </row>
    <row r="170" spans="1:14" ht="15" customHeight="1" x14ac:dyDescent="0.25">
      <c r="A170" s="26"/>
      <c r="B170" s="36" t="s">
        <v>75</v>
      </c>
      <c r="C170" s="27"/>
      <c r="D170" s="27"/>
      <c r="E170" s="26"/>
      <c r="F170" s="26"/>
      <c r="G170" s="26"/>
      <c r="H170" s="40">
        <v>425.8</v>
      </c>
      <c r="I170" s="40"/>
      <c r="J170" s="40"/>
      <c r="K170" s="40"/>
      <c r="L170" s="40">
        <f>L19+L54+L133+L169</f>
        <v>1841.5099999999998</v>
      </c>
      <c r="M170" s="26"/>
      <c r="N170" s="26"/>
    </row>
    <row r="171" spans="1:14" ht="15" customHeight="1" x14ac:dyDescent="0.25">
      <c r="A171" s="26"/>
      <c r="B171" s="36" t="s">
        <v>76</v>
      </c>
      <c r="C171" s="27"/>
      <c r="D171" s="27"/>
      <c r="E171" s="26"/>
      <c r="F171" s="26"/>
      <c r="G171" s="26"/>
      <c r="H171" s="40">
        <v>85.16</v>
      </c>
      <c r="I171" s="40"/>
      <c r="J171" s="40"/>
      <c r="K171" s="40"/>
      <c r="L171" s="40">
        <f>L170/6</f>
        <v>306.91833333333329</v>
      </c>
      <c r="M171" s="26"/>
      <c r="N171" s="26"/>
    </row>
  </sheetData>
  <mergeCells count="58">
    <mergeCell ref="A39:A50"/>
    <mergeCell ref="B39:B50"/>
    <mergeCell ref="C39:C50"/>
    <mergeCell ref="A3:N3"/>
    <mergeCell ref="A6:A13"/>
    <mergeCell ref="B6:B13"/>
    <mergeCell ref="C6:C13"/>
    <mergeCell ref="A14:A15"/>
    <mergeCell ref="B14:B15"/>
    <mergeCell ref="C14:C15"/>
    <mergeCell ref="A17:A19"/>
    <mergeCell ref="B17:B19"/>
    <mergeCell ref="C17:C19"/>
    <mergeCell ref="A21:G21"/>
    <mergeCell ref="A36:N36"/>
    <mergeCell ref="A51:A54"/>
    <mergeCell ref="B51:B54"/>
    <mergeCell ref="C51:C54"/>
    <mergeCell ref="A57:A59"/>
    <mergeCell ref="B57:B59"/>
    <mergeCell ref="C57:C59"/>
    <mergeCell ref="A113:A120"/>
    <mergeCell ref="B113:B120"/>
    <mergeCell ref="C113:C120"/>
    <mergeCell ref="A62:G62"/>
    <mergeCell ref="A74:N74"/>
    <mergeCell ref="A77:A83"/>
    <mergeCell ref="B77:B83"/>
    <mergeCell ref="C77:C83"/>
    <mergeCell ref="A84:A85"/>
    <mergeCell ref="B84:B85"/>
    <mergeCell ref="C84:C85"/>
    <mergeCell ref="A86:A88"/>
    <mergeCell ref="B86:B88"/>
    <mergeCell ref="C86:C88"/>
    <mergeCell ref="A92:G92"/>
    <mergeCell ref="A110:N110"/>
    <mergeCell ref="A157:A160"/>
    <mergeCell ref="B157:B160"/>
    <mergeCell ref="C157:C160"/>
    <mergeCell ref="A121:A125"/>
    <mergeCell ref="B121:B125"/>
    <mergeCell ref="C121:C125"/>
    <mergeCell ref="A128:A130"/>
    <mergeCell ref="B128:B130"/>
    <mergeCell ref="C128:C130"/>
    <mergeCell ref="A133:G133"/>
    <mergeCell ref="A145:N145"/>
    <mergeCell ref="A148:A156"/>
    <mergeCell ref="B148:B156"/>
    <mergeCell ref="C148:C156"/>
    <mergeCell ref="A169:G169"/>
    <mergeCell ref="A161:A162"/>
    <mergeCell ref="B161:B162"/>
    <mergeCell ref="C161:C162"/>
    <mergeCell ref="A164:A167"/>
    <mergeCell ref="B164:B167"/>
    <mergeCell ref="C164:C167"/>
  </mergeCells>
  <pageMargins left="0.11811023622047245" right="0" top="0.15748031496062992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9"/>
  <sheetViews>
    <sheetView topLeftCell="A127" zoomScale="90" zoomScaleNormal="90" workbookViewId="0">
      <selection activeCell="E163" sqref="E163"/>
    </sheetView>
  </sheetViews>
  <sheetFormatPr defaultRowHeight="15" x14ac:dyDescent="0.25"/>
  <cols>
    <col min="1" max="1" width="4.85546875" style="1" customWidth="1"/>
    <col min="2" max="2" width="20.140625" style="1" customWidth="1"/>
    <col min="3" max="3" width="10.140625" style="1" customWidth="1"/>
    <col min="4" max="4" width="17.140625" style="3" customWidth="1"/>
    <col min="5" max="5" width="8.28515625" style="1" customWidth="1"/>
    <col min="6" max="6" width="7.7109375" style="1" customWidth="1"/>
    <col min="7" max="7" width="8" style="2" customWidth="1"/>
    <col min="8" max="8" width="9.140625" style="1"/>
    <col min="9" max="9" width="8.28515625" customWidth="1"/>
    <col min="10" max="11" width="7.85546875" customWidth="1"/>
    <col min="12" max="12" width="8.28515625" customWidth="1"/>
    <col min="13" max="13" width="8.42578125" customWidth="1"/>
    <col min="14" max="14" width="17.28515625" customWidth="1"/>
  </cols>
  <sheetData>
    <row r="2" spans="1:14" ht="15.75" thickBot="1" x14ac:dyDescent="0.3"/>
    <row r="3" spans="1:14" ht="27.75" customHeight="1" x14ac:dyDescent="0.25">
      <c r="A3" s="92" t="s">
        <v>84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.75" x14ac:dyDescent="0.25">
      <c r="A4" s="95" t="s">
        <v>28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96"/>
    </row>
    <row r="5" spans="1:14" ht="54" customHeight="1" x14ac:dyDescent="0.25">
      <c r="A5" s="9" t="s">
        <v>0</v>
      </c>
      <c r="B5" s="81"/>
      <c r="C5" s="81" t="s">
        <v>1</v>
      </c>
      <c r="D5" s="11" t="s">
        <v>2</v>
      </c>
      <c r="E5" s="81" t="s">
        <v>3</v>
      </c>
      <c r="F5" s="81" t="s">
        <v>4</v>
      </c>
      <c r="G5" s="12" t="s">
        <v>5</v>
      </c>
      <c r="H5" s="81" t="s">
        <v>6</v>
      </c>
      <c r="I5" s="81" t="s">
        <v>7</v>
      </c>
      <c r="J5" s="80" t="s">
        <v>8</v>
      </c>
      <c r="K5" s="81" t="s">
        <v>9</v>
      </c>
      <c r="L5" s="81" t="s">
        <v>10</v>
      </c>
      <c r="M5" s="81" t="s">
        <v>11</v>
      </c>
      <c r="N5" s="14" t="s">
        <v>12</v>
      </c>
    </row>
    <row r="6" spans="1:14" ht="15.75" x14ac:dyDescent="0.25">
      <c r="A6" s="81"/>
      <c r="B6" s="81" t="s">
        <v>13</v>
      </c>
      <c r="C6" s="81" t="s">
        <v>14</v>
      </c>
      <c r="D6" s="11"/>
      <c r="E6" s="81" t="s">
        <v>14</v>
      </c>
      <c r="F6" s="81" t="s">
        <v>14</v>
      </c>
      <c r="G6" s="12" t="s">
        <v>15</v>
      </c>
      <c r="H6" s="81" t="s">
        <v>16</v>
      </c>
      <c r="I6" s="81" t="s">
        <v>14</v>
      </c>
      <c r="J6" s="81" t="s">
        <v>14</v>
      </c>
      <c r="K6" s="81" t="s">
        <v>14</v>
      </c>
      <c r="L6" s="81" t="s">
        <v>14</v>
      </c>
      <c r="M6" s="81"/>
      <c r="N6" s="81"/>
    </row>
    <row r="7" spans="1:14" ht="15" customHeight="1" x14ac:dyDescent="0.25">
      <c r="A7" s="90">
        <v>1</v>
      </c>
      <c r="B7" s="98" t="s">
        <v>93</v>
      </c>
      <c r="C7" s="90" t="s">
        <v>125</v>
      </c>
      <c r="D7" s="11" t="s">
        <v>99</v>
      </c>
      <c r="E7" s="16">
        <v>0.107</v>
      </c>
      <c r="F7" s="81">
        <v>0.08</v>
      </c>
      <c r="G7" s="12">
        <v>450</v>
      </c>
      <c r="H7" s="12">
        <f>G7*E7</f>
        <v>48.15</v>
      </c>
      <c r="I7" s="81">
        <v>12.15</v>
      </c>
      <c r="J7" s="81">
        <v>11.18</v>
      </c>
      <c r="K7" s="81">
        <v>2.23</v>
      </c>
      <c r="L7" s="81">
        <f t="shared" ref="L7" si="0">(I7+K7)*4+(J7*9)</f>
        <v>158.14000000000001</v>
      </c>
      <c r="M7" s="81">
        <v>120549</v>
      </c>
      <c r="N7" s="81" t="s">
        <v>18</v>
      </c>
    </row>
    <row r="8" spans="1:14" ht="15" customHeight="1" x14ac:dyDescent="0.25">
      <c r="A8" s="90"/>
      <c r="B8" s="99"/>
      <c r="C8" s="90"/>
      <c r="D8" s="11" t="s">
        <v>24</v>
      </c>
      <c r="E8" s="12">
        <v>1.9E-2</v>
      </c>
      <c r="F8" s="81">
        <v>0.01</v>
      </c>
      <c r="G8" s="12">
        <v>0</v>
      </c>
      <c r="H8" s="12">
        <f>G8*E8</f>
        <v>0</v>
      </c>
      <c r="I8" s="81"/>
      <c r="J8" s="81"/>
      <c r="K8" s="81"/>
      <c r="L8" s="81"/>
      <c r="M8" s="81"/>
      <c r="N8" s="81"/>
    </row>
    <row r="9" spans="1:14" ht="15" customHeight="1" x14ac:dyDescent="0.25">
      <c r="A9" s="90"/>
      <c r="B9" s="99"/>
      <c r="C9" s="90"/>
      <c r="D9" s="11" t="s">
        <v>19</v>
      </c>
      <c r="E9" s="81">
        <v>5.0000000000000001E-3</v>
      </c>
      <c r="F9" s="81">
        <v>5.0000000000000001E-3</v>
      </c>
      <c r="G9" s="12">
        <v>20</v>
      </c>
      <c r="H9" s="12">
        <f t="shared" ref="H9:H27" si="1">G9*E9</f>
        <v>0.1</v>
      </c>
      <c r="I9" s="81"/>
      <c r="J9" s="81"/>
      <c r="K9" s="81"/>
      <c r="L9" s="81"/>
      <c r="M9" s="81"/>
      <c r="N9" s="81"/>
    </row>
    <row r="10" spans="1:14" ht="15" customHeight="1" x14ac:dyDescent="0.25">
      <c r="A10" s="90"/>
      <c r="B10" s="99"/>
      <c r="C10" s="90"/>
      <c r="D10" s="11" t="s">
        <v>21</v>
      </c>
      <c r="E10" s="81">
        <v>8.0000000000000002E-3</v>
      </c>
      <c r="F10" s="81">
        <v>6.0000000000000001E-3</v>
      </c>
      <c r="G10" s="12">
        <v>35</v>
      </c>
      <c r="H10" s="12">
        <f t="shared" si="1"/>
        <v>0.28000000000000003</v>
      </c>
      <c r="I10" s="81"/>
      <c r="J10" s="81"/>
      <c r="K10" s="81"/>
      <c r="L10" s="81"/>
      <c r="M10" s="81"/>
      <c r="N10" s="81"/>
    </row>
    <row r="11" spans="1:14" ht="15" customHeight="1" x14ac:dyDescent="0.25">
      <c r="A11" s="90"/>
      <c r="B11" s="99"/>
      <c r="C11" s="90"/>
      <c r="D11" s="11" t="s">
        <v>46</v>
      </c>
      <c r="E11" s="81">
        <v>5.0000000000000001E-3</v>
      </c>
      <c r="F11" s="81">
        <v>4.0000000000000001E-3</v>
      </c>
      <c r="G11" s="12">
        <v>40</v>
      </c>
      <c r="H11" s="12">
        <f t="shared" si="1"/>
        <v>0.2</v>
      </c>
      <c r="I11" s="81"/>
      <c r="J11" s="81"/>
      <c r="K11" s="81"/>
      <c r="L11" s="81"/>
      <c r="M11" s="81"/>
      <c r="N11" s="81"/>
    </row>
    <row r="12" spans="1:14" ht="15" customHeight="1" x14ac:dyDescent="0.25">
      <c r="A12" s="90"/>
      <c r="B12" s="99"/>
      <c r="C12" s="90"/>
      <c r="D12" s="11" t="s">
        <v>26</v>
      </c>
      <c r="E12" s="81">
        <v>8.0000000000000002E-3</v>
      </c>
      <c r="F12" s="81">
        <v>8.0000000000000002E-3</v>
      </c>
      <c r="G12" s="12">
        <v>150</v>
      </c>
      <c r="H12" s="12">
        <f t="shared" si="1"/>
        <v>1.2</v>
      </c>
      <c r="I12" s="81"/>
      <c r="J12" s="81"/>
      <c r="K12" s="81"/>
      <c r="L12" s="81"/>
      <c r="M12" s="81"/>
      <c r="N12" s="81"/>
    </row>
    <row r="13" spans="1:14" ht="15" customHeight="1" x14ac:dyDescent="0.25">
      <c r="A13" s="90"/>
      <c r="B13" s="99"/>
      <c r="C13" s="90"/>
      <c r="D13" s="11" t="s">
        <v>25</v>
      </c>
      <c r="E13" s="81">
        <v>8.0000000000000002E-3</v>
      </c>
      <c r="F13" s="81">
        <v>8.0000000000000002E-3</v>
      </c>
      <c r="G13" s="12">
        <v>135</v>
      </c>
      <c r="H13" s="12">
        <f t="shared" si="1"/>
        <v>1.08</v>
      </c>
      <c r="I13" s="81"/>
      <c r="J13" s="81"/>
      <c r="K13" s="81"/>
      <c r="L13" s="81"/>
      <c r="M13" s="81"/>
      <c r="N13" s="81"/>
    </row>
    <row r="14" spans="1:14" ht="15" customHeight="1" x14ac:dyDescent="0.25">
      <c r="A14" s="90"/>
      <c r="B14" s="99"/>
      <c r="C14" s="90"/>
      <c r="D14" s="11" t="s">
        <v>47</v>
      </c>
      <c r="E14" s="81">
        <v>5.0000000000000001E-3</v>
      </c>
      <c r="F14" s="81">
        <v>5.0000000000000001E-3</v>
      </c>
      <c r="G14" s="12">
        <v>32</v>
      </c>
      <c r="H14" s="12">
        <f t="shared" si="1"/>
        <v>0.16</v>
      </c>
      <c r="I14" s="81"/>
      <c r="J14" s="81"/>
      <c r="K14" s="81"/>
      <c r="L14" s="81"/>
      <c r="M14" s="81"/>
      <c r="N14" s="81"/>
    </row>
    <row r="15" spans="1:14" ht="15" customHeight="1" x14ac:dyDescent="0.25">
      <c r="A15" s="90"/>
      <c r="B15" s="100"/>
      <c r="C15" s="90"/>
      <c r="D15" s="11" t="s">
        <v>24</v>
      </c>
      <c r="E15" s="81">
        <v>3.5000000000000003E-2</v>
      </c>
      <c r="F15" s="81">
        <v>3.1E-2</v>
      </c>
      <c r="G15" s="12">
        <v>0</v>
      </c>
      <c r="H15" s="12">
        <f t="shared" si="1"/>
        <v>0</v>
      </c>
      <c r="I15" s="81"/>
      <c r="J15" s="81"/>
      <c r="K15" s="81"/>
      <c r="L15" s="81"/>
      <c r="M15" s="81"/>
      <c r="N15" s="81"/>
    </row>
    <row r="16" spans="1:14" ht="15" customHeight="1" x14ac:dyDescent="0.25">
      <c r="A16" s="90">
        <v>2</v>
      </c>
      <c r="B16" s="90" t="s">
        <v>62</v>
      </c>
      <c r="C16" s="90" t="s">
        <v>67</v>
      </c>
      <c r="D16" s="11"/>
      <c r="E16" s="16"/>
      <c r="F16" s="81"/>
      <c r="G16" s="12"/>
      <c r="H16" s="12"/>
      <c r="I16" s="81"/>
      <c r="J16" s="81"/>
      <c r="K16" s="81"/>
      <c r="L16" s="81"/>
      <c r="M16" s="81"/>
      <c r="N16" s="81"/>
    </row>
    <row r="17" spans="1:14" ht="15" customHeight="1" x14ac:dyDescent="0.25">
      <c r="A17" s="90"/>
      <c r="B17" s="90"/>
      <c r="C17" s="90"/>
      <c r="D17" s="11" t="s">
        <v>94</v>
      </c>
      <c r="E17" s="16">
        <v>0.05</v>
      </c>
      <c r="F17" s="81">
        <v>0.05</v>
      </c>
      <c r="G17" s="12">
        <v>50</v>
      </c>
      <c r="H17" s="12">
        <f t="shared" ref="H17:H20" si="2">G17*E17</f>
        <v>2.5</v>
      </c>
      <c r="I17" s="81">
        <v>4.5999999999999996</v>
      </c>
      <c r="J17" s="81">
        <v>5.2</v>
      </c>
      <c r="K17" s="81">
        <v>34.020000000000003</v>
      </c>
      <c r="L17" s="81">
        <f t="shared" ref="L17" si="3">(I17+K17)*4+(J17*9)</f>
        <v>201.28000000000003</v>
      </c>
      <c r="M17" s="81">
        <v>120201</v>
      </c>
      <c r="N17" s="81" t="s">
        <v>95</v>
      </c>
    </row>
    <row r="18" spans="1:14" ht="15" customHeight="1" x14ac:dyDescent="0.25">
      <c r="A18" s="90"/>
      <c r="B18" s="90"/>
      <c r="C18" s="90"/>
      <c r="D18" s="11" t="s">
        <v>91</v>
      </c>
      <c r="E18" s="81">
        <v>5.0000000000000001E-3</v>
      </c>
      <c r="F18" s="81">
        <v>5.0000000000000001E-3</v>
      </c>
      <c r="G18" s="12">
        <v>595</v>
      </c>
      <c r="H18" s="12">
        <f t="shared" si="2"/>
        <v>2.9750000000000001</v>
      </c>
      <c r="I18" s="81"/>
      <c r="J18" s="81"/>
      <c r="K18" s="81"/>
      <c r="L18" s="81"/>
      <c r="M18" s="81"/>
      <c r="N18" s="81"/>
    </row>
    <row r="19" spans="1:14" ht="15" customHeight="1" x14ac:dyDescent="0.25">
      <c r="A19" s="90"/>
      <c r="B19" s="90"/>
      <c r="C19" s="90"/>
      <c r="D19" s="11" t="s">
        <v>24</v>
      </c>
      <c r="E19" s="81">
        <v>0.06</v>
      </c>
      <c r="F19" s="81">
        <v>0.06</v>
      </c>
      <c r="G19" s="12">
        <v>0</v>
      </c>
      <c r="H19" s="12">
        <f t="shared" si="2"/>
        <v>0</v>
      </c>
      <c r="I19" s="81"/>
      <c r="J19" s="81"/>
      <c r="K19" s="81"/>
      <c r="L19" s="81"/>
      <c r="M19" s="81"/>
      <c r="N19" s="81"/>
    </row>
    <row r="20" spans="1:14" ht="15" customHeight="1" x14ac:dyDescent="0.25">
      <c r="A20" s="90"/>
      <c r="B20" s="90"/>
      <c r="C20" s="90"/>
      <c r="D20" s="11" t="s">
        <v>19</v>
      </c>
      <c r="E20" s="81">
        <v>3.0000000000000001E-3</v>
      </c>
      <c r="F20" s="81">
        <v>3.0000000000000001E-3</v>
      </c>
      <c r="G20" s="12">
        <v>20</v>
      </c>
      <c r="H20" s="12">
        <f t="shared" si="2"/>
        <v>0.06</v>
      </c>
      <c r="I20" s="81"/>
      <c r="J20" s="81"/>
      <c r="K20" s="81"/>
      <c r="L20" s="81"/>
      <c r="M20" s="81"/>
      <c r="N20" s="81"/>
    </row>
    <row r="21" spans="1:14" s="8" customFormat="1" ht="15" customHeight="1" x14ac:dyDescent="0.25">
      <c r="A21" s="97">
        <v>3</v>
      </c>
      <c r="B21" s="97" t="s">
        <v>129</v>
      </c>
      <c r="C21" s="97">
        <v>70</v>
      </c>
      <c r="D21" s="17"/>
      <c r="E21" s="35"/>
      <c r="F21" s="18"/>
      <c r="G21" s="18"/>
      <c r="H21" s="19"/>
      <c r="I21" s="18"/>
      <c r="J21" s="18"/>
      <c r="K21" s="18"/>
      <c r="L21" s="81"/>
      <c r="M21" s="20"/>
      <c r="N21" s="81"/>
    </row>
    <row r="22" spans="1:14" s="8" customFormat="1" ht="23.1" customHeight="1" x14ac:dyDescent="0.25">
      <c r="A22" s="97"/>
      <c r="B22" s="97"/>
      <c r="C22" s="97"/>
      <c r="D22" s="17" t="s">
        <v>72</v>
      </c>
      <c r="E22" s="35">
        <v>7.0000000000000007E-2</v>
      </c>
      <c r="F22" s="18">
        <v>0.06</v>
      </c>
      <c r="G22" s="18">
        <v>70</v>
      </c>
      <c r="H22" s="19">
        <f>E22*G22</f>
        <v>4.9000000000000004</v>
      </c>
      <c r="I22" s="18">
        <v>0.79</v>
      </c>
      <c r="J22" s="18">
        <v>15.11</v>
      </c>
      <c r="K22" s="18">
        <v>2.58</v>
      </c>
      <c r="L22" s="81">
        <f>(I22+K22)*4+(J22*9)</f>
        <v>149.47</v>
      </c>
      <c r="M22" s="20">
        <v>100505</v>
      </c>
      <c r="N22" s="81" t="s">
        <v>18</v>
      </c>
    </row>
    <row r="23" spans="1:14" ht="15" customHeight="1" x14ac:dyDescent="0.25">
      <c r="A23" s="99">
        <v>4</v>
      </c>
      <c r="B23" s="90" t="s">
        <v>50</v>
      </c>
      <c r="C23" s="90" t="s">
        <v>59</v>
      </c>
      <c r="D23" s="11" t="s">
        <v>49</v>
      </c>
      <c r="E23" s="81">
        <v>1E-3</v>
      </c>
      <c r="F23" s="81">
        <v>1E-3</v>
      </c>
      <c r="G23" s="12">
        <v>700</v>
      </c>
      <c r="H23" s="12">
        <f t="shared" si="1"/>
        <v>0.70000000000000007</v>
      </c>
      <c r="I23" s="81">
        <v>0</v>
      </c>
      <c r="J23" s="81">
        <v>0</v>
      </c>
      <c r="K23" s="81">
        <v>10</v>
      </c>
      <c r="L23" s="22">
        <f>(I23+K23)*4+(J23*9)</f>
        <v>40</v>
      </c>
      <c r="M23" s="81">
        <v>160105</v>
      </c>
      <c r="N23" s="81" t="s">
        <v>18</v>
      </c>
    </row>
    <row r="24" spans="1:14" ht="15" customHeight="1" x14ac:dyDescent="0.25">
      <c r="A24" s="99"/>
      <c r="B24" s="91"/>
      <c r="C24" s="91"/>
      <c r="D24" s="11" t="s">
        <v>24</v>
      </c>
      <c r="E24" s="81">
        <v>0.19600000000000001</v>
      </c>
      <c r="F24" s="81">
        <v>0.19600000000000001</v>
      </c>
      <c r="G24" s="12">
        <v>0</v>
      </c>
      <c r="H24" s="12">
        <v>0</v>
      </c>
      <c r="I24" s="81"/>
      <c r="J24" s="81"/>
      <c r="K24" s="81"/>
      <c r="L24" s="81"/>
      <c r="M24" s="81"/>
      <c r="N24" s="81"/>
    </row>
    <row r="25" spans="1:14" ht="15" customHeight="1" x14ac:dyDescent="0.25">
      <c r="A25" s="100"/>
      <c r="B25" s="91"/>
      <c r="C25" s="91"/>
      <c r="D25" s="11" t="s">
        <v>41</v>
      </c>
      <c r="E25" s="81">
        <v>1.4999999999999999E-2</v>
      </c>
      <c r="F25" s="81">
        <v>1.4999999999999999E-2</v>
      </c>
      <c r="G25" s="12">
        <v>73</v>
      </c>
      <c r="H25" s="12">
        <f t="shared" si="1"/>
        <v>1.095</v>
      </c>
      <c r="I25" s="81"/>
      <c r="J25" s="81"/>
      <c r="K25" s="81"/>
      <c r="L25" s="81"/>
      <c r="M25" s="81"/>
      <c r="N25" s="81"/>
    </row>
    <row r="26" spans="1:14" ht="15" customHeight="1" x14ac:dyDescent="0.25">
      <c r="A26" s="81">
        <v>5</v>
      </c>
      <c r="B26" s="81" t="s">
        <v>103</v>
      </c>
      <c r="C26" s="81">
        <v>50</v>
      </c>
      <c r="D26" s="11" t="s">
        <v>30</v>
      </c>
      <c r="E26" s="81">
        <v>0.05</v>
      </c>
      <c r="F26" s="81">
        <v>0.05</v>
      </c>
      <c r="G26" s="12">
        <v>44</v>
      </c>
      <c r="H26" s="12">
        <f t="shared" si="1"/>
        <v>2.2000000000000002</v>
      </c>
      <c r="I26" s="81">
        <v>4.8</v>
      </c>
      <c r="J26" s="81">
        <v>1.8</v>
      </c>
      <c r="K26" s="81">
        <v>30</v>
      </c>
      <c r="L26" s="81">
        <f>(I26+K26)*4+(J26*9)</f>
        <v>155.39999999999998</v>
      </c>
      <c r="M26" s="81">
        <v>200102</v>
      </c>
      <c r="N26" s="81" t="s">
        <v>18</v>
      </c>
    </row>
    <row r="27" spans="1:14" s="8" customFormat="1" ht="15" customHeight="1" x14ac:dyDescent="0.25">
      <c r="A27" s="83">
        <v>6</v>
      </c>
      <c r="B27" s="83" t="s">
        <v>81</v>
      </c>
      <c r="C27" s="83">
        <v>130</v>
      </c>
      <c r="D27" s="83" t="s">
        <v>81</v>
      </c>
      <c r="E27" s="18">
        <v>0.13</v>
      </c>
      <c r="F27" s="83">
        <v>0.13</v>
      </c>
      <c r="G27" s="18">
        <v>60</v>
      </c>
      <c r="H27" s="12">
        <f t="shared" si="1"/>
        <v>7.8000000000000007</v>
      </c>
      <c r="I27" s="50">
        <v>0.4</v>
      </c>
      <c r="J27" s="50">
        <v>0.4</v>
      </c>
      <c r="K27" s="50">
        <v>9.8000000000000007</v>
      </c>
      <c r="L27" s="83">
        <v>47</v>
      </c>
      <c r="M27" s="51"/>
      <c r="N27" s="52"/>
    </row>
    <row r="28" spans="1:14" ht="15.75" customHeight="1" x14ac:dyDescent="0.25">
      <c r="A28" s="88" t="s">
        <v>27</v>
      </c>
      <c r="B28" s="88"/>
      <c r="C28" s="88"/>
      <c r="D28" s="88"/>
      <c r="E28" s="88"/>
      <c r="F28" s="88"/>
      <c r="G28" s="88"/>
      <c r="H28" s="24">
        <f>SUM(H7:H27)</f>
        <v>73.400000000000006</v>
      </c>
      <c r="I28" s="24">
        <f>SUM(I7:I27)</f>
        <v>22.74</v>
      </c>
      <c r="J28" s="24">
        <f>SUM(J7:J27)</f>
        <v>33.69</v>
      </c>
      <c r="K28" s="24">
        <f>SUM(K7:K27)</f>
        <v>88.63</v>
      </c>
      <c r="L28" s="24">
        <f>SUM(L7:L27)</f>
        <v>751.29000000000008</v>
      </c>
      <c r="M28" s="81"/>
      <c r="N28" s="81"/>
    </row>
    <row r="29" spans="1:14" x14ac:dyDescent="0.25">
      <c r="G29"/>
      <c r="H29"/>
    </row>
    <row r="33" spans="1:14" ht="15" customHeight="1" x14ac:dyDescent="0.25"/>
    <row r="34" spans="1:14" hidden="1" x14ac:dyDescent="0.25"/>
    <row r="35" spans="1:14" hidden="1" x14ac:dyDescent="0.25"/>
    <row r="36" spans="1:14" hidden="1" x14ac:dyDescent="0.25"/>
    <row r="37" spans="1:14" ht="15.75" x14ac:dyDescent="0.25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4" ht="54" customHeight="1" x14ac:dyDescent="0.25">
      <c r="A38" s="81" t="s">
        <v>0</v>
      </c>
      <c r="B38" s="81"/>
      <c r="C38" s="81" t="s">
        <v>1</v>
      </c>
      <c r="D38" s="11" t="s">
        <v>2</v>
      </c>
      <c r="E38" s="81" t="s">
        <v>3</v>
      </c>
      <c r="F38" s="81" t="s">
        <v>4</v>
      </c>
      <c r="G38" s="12" t="s">
        <v>5</v>
      </c>
      <c r="H38" s="81" t="s">
        <v>6</v>
      </c>
      <c r="I38" s="81" t="s">
        <v>7</v>
      </c>
      <c r="J38" s="80" t="s">
        <v>8</v>
      </c>
      <c r="K38" s="81" t="s">
        <v>9</v>
      </c>
      <c r="L38" s="81" t="s">
        <v>10</v>
      </c>
      <c r="M38" s="81" t="s">
        <v>11</v>
      </c>
      <c r="N38" s="81" t="s">
        <v>12</v>
      </c>
    </row>
    <row r="39" spans="1:14" ht="15.75" x14ac:dyDescent="0.25">
      <c r="A39" s="81"/>
      <c r="B39" s="81" t="s">
        <v>13</v>
      </c>
      <c r="C39" s="81" t="s">
        <v>14</v>
      </c>
      <c r="D39" s="11"/>
      <c r="E39" s="81" t="s">
        <v>14</v>
      </c>
      <c r="F39" s="81" t="s">
        <v>14</v>
      </c>
      <c r="G39" s="12" t="s">
        <v>15</v>
      </c>
      <c r="H39" s="81" t="s">
        <v>16</v>
      </c>
      <c r="I39" s="81" t="s">
        <v>14</v>
      </c>
      <c r="J39" s="81" t="s">
        <v>14</v>
      </c>
      <c r="K39" s="81" t="s">
        <v>14</v>
      </c>
      <c r="L39" s="81" t="s">
        <v>14</v>
      </c>
      <c r="M39" s="81"/>
      <c r="N39" s="81"/>
    </row>
    <row r="40" spans="1:14" ht="15" customHeight="1" x14ac:dyDescent="0.25">
      <c r="A40" s="90">
        <v>1</v>
      </c>
      <c r="B40" s="87" t="s">
        <v>29</v>
      </c>
      <c r="C40" s="90">
        <v>230</v>
      </c>
      <c r="D40" s="11" t="s">
        <v>43</v>
      </c>
      <c r="E40" s="16">
        <v>0.11</v>
      </c>
      <c r="F40" s="81">
        <v>0.1</v>
      </c>
      <c r="G40" s="12">
        <v>350</v>
      </c>
      <c r="H40" s="12">
        <f>G40*E40</f>
        <v>38.5</v>
      </c>
      <c r="I40" s="81">
        <v>19.440000000000001</v>
      </c>
      <c r="J40" s="81">
        <v>18</v>
      </c>
      <c r="K40" s="81">
        <v>26.33</v>
      </c>
      <c r="L40" s="81">
        <f>(I40+K40)*4+(J40*9)</f>
        <v>345.08</v>
      </c>
      <c r="M40" s="81">
        <v>120609</v>
      </c>
      <c r="N40" s="81" t="s">
        <v>18</v>
      </c>
    </row>
    <row r="41" spans="1:14" ht="15" customHeight="1" x14ac:dyDescent="0.25">
      <c r="A41" s="90"/>
      <c r="B41" s="87"/>
      <c r="C41" s="90"/>
      <c r="D41" s="11" t="s">
        <v>44</v>
      </c>
      <c r="E41" s="81">
        <v>2E-3</v>
      </c>
      <c r="F41" s="81">
        <v>2E-3</v>
      </c>
      <c r="G41" s="12">
        <v>20</v>
      </c>
      <c r="H41" s="12">
        <f t="shared" ref="H41:H49" si="4">G41*E41</f>
        <v>0.04</v>
      </c>
      <c r="I41" s="81"/>
      <c r="J41" s="81"/>
      <c r="K41" s="81"/>
      <c r="L41" s="81"/>
      <c r="M41" s="81"/>
      <c r="N41" s="81"/>
    </row>
    <row r="42" spans="1:14" ht="15" customHeight="1" x14ac:dyDescent="0.25">
      <c r="A42" s="90"/>
      <c r="B42" s="87"/>
      <c r="C42" s="90"/>
      <c r="D42" s="11" t="s">
        <v>45</v>
      </c>
      <c r="E42" s="12">
        <v>0.17</v>
      </c>
      <c r="F42" s="81">
        <v>0.15</v>
      </c>
      <c r="G42" s="12">
        <v>40</v>
      </c>
      <c r="H42" s="12">
        <f t="shared" si="4"/>
        <v>6.8000000000000007</v>
      </c>
      <c r="I42" s="81"/>
      <c r="J42" s="81"/>
      <c r="K42" s="81"/>
      <c r="L42" s="81"/>
      <c r="M42" s="81"/>
      <c r="N42" s="81"/>
    </row>
    <row r="43" spans="1:14" ht="15" customHeight="1" x14ac:dyDescent="0.25">
      <c r="A43" s="90"/>
      <c r="B43" s="87"/>
      <c r="C43" s="90"/>
      <c r="D43" s="11" t="s">
        <v>46</v>
      </c>
      <c r="E43" s="81">
        <v>5.0000000000000001E-3</v>
      </c>
      <c r="F43" s="81">
        <v>5.0000000000000001E-3</v>
      </c>
      <c r="G43" s="12">
        <v>40</v>
      </c>
      <c r="H43" s="12">
        <f>G43*E43</f>
        <v>0.2</v>
      </c>
      <c r="I43" s="81"/>
      <c r="J43" s="81"/>
      <c r="K43" s="81"/>
      <c r="L43" s="81"/>
      <c r="M43" s="81"/>
      <c r="N43" s="81"/>
    </row>
    <row r="44" spans="1:14" ht="15" customHeight="1" x14ac:dyDescent="0.25">
      <c r="A44" s="90"/>
      <c r="B44" s="87"/>
      <c r="C44" s="90"/>
      <c r="D44" s="11" t="s">
        <v>26</v>
      </c>
      <c r="E44" s="81">
        <v>5.0000000000000001E-3</v>
      </c>
      <c r="F44" s="81">
        <v>5.0000000000000001E-3</v>
      </c>
      <c r="G44" s="12">
        <v>150</v>
      </c>
      <c r="H44" s="12">
        <f t="shared" si="4"/>
        <v>0.75</v>
      </c>
      <c r="I44" s="81"/>
      <c r="J44" s="81"/>
      <c r="K44" s="81"/>
      <c r="L44" s="81"/>
      <c r="M44" s="81"/>
      <c r="N44" s="81"/>
    </row>
    <row r="45" spans="1:14" ht="15" customHeight="1" x14ac:dyDescent="0.25">
      <c r="A45" s="90"/>
      <c r="B45" s="87"/>
      <c r="C45" s="90"/>
      <c r="D45" s="11" t="s">
        <v>21</v>
      </c>
      <c r="E45" s="81">
        <v>5.0000000000000001E-3</v>
      </c>
      <c r="F45" s="81">
        <v>5.0000000000000001E-3</v>
      </c>
      <c r="G45" s="12">
        <v>35</v>
      </c>
      <c r="H45" s="12">
        <f>G45*E45</f>
        <v>0.17500000000000002</v>
      </c>
      <c r="I45" s="81"/>
      <c r="J45" s="81"/>
      <c r="K45" s="81"/>
      <c r="L45" s="81"/>
      <c r="M45" s="81"/>
      <c r="N45" s="81"/>
    </row>
    <row r="46" spans="1:14" ht="15" customHeight="1" x14ac:dyDescent="0.25">
      <c r="A46" s="90"/>
      <c r="B46" s="87"/>
      <c r="C46" s="90"/>
      <c r="D46" s="11" t="s">
        <v>47</v>
      </c>
      <c r="E46" s="81">
        <v>3.0000000000000001E-3</v>
      </c>
      <c r="F46" s="81">
        <v>3.0000000000000001E-3</v>
      </c>
      <c r="G46" s="12">
        <v>32</v>
      </c>
      <c r="H46" s="12">
        <f t="shared" si="4"/>
        <v>9.6000000000000002E-2</v>
      </c>
      <c r="I46" s="81"/>
      <c r="J46" s="81"/>
      <c r="K46" s="81"/>
      <c r="L46" s="81"/>
      <c r="M46" s="81"/>
      <c r="N46" s="81"/>
    </row>
    <row r="47" spans="1:14" ht="15" customHeight="1" x14ac:dyDescent="0.25">
      <c r="A47" s="90"/>
      <c r="B47" s="87"/>
      <c r="C47" s="90"/>
      <c r="D47" s="11" t="s">
        <v>25</v>
      </c>
      <c r="E47" s="81">
        <v>5.0000000000000001E-3</v>
      </c>
      <c r="F47" s="81">
        <v>5.0000000000000001E-3</v>
      </c>
      <c r="G47" s="12">
        <v>135</v>
      </c>
      <c r="H47" s="12">
        <f>G47*E47</f>
        <v>0.67500000000000004</v>
      </c>
      <c r="I47" s="81"/>
      <c r="J47" s="81"/>
      <c r="K47" s="81"/>
      <c r="L47" s="81"/>
      <c r="M47" s="81"/>
      <c r="N47" s="81"/>
    </row>
    <row r="48" spans="1:14" ht="15" customHeight="1" x14ac:dyDescent="0.25">
      <c r="A48" s="90"/>
      <c r="B48" s="87"/>
      <c r="C48" s="90"/>
      <c r="D48" s="11" t="s">
        <v>146</v>
      </c>
      <c r="E48" s="84">
        <v>2E-3</v>
      </c>
      <c r="F48" s="84">
        <v>2E-3</v>
      </c>
      <c r="G48" s="12">
        <v>595</v>
      </c>
      <c r="H48" s="12">
        <f>G48*E48</f>
        <v>1.19</v>
      </c>
      <c r="I48" s="84"/>
      <c r="J48" s="84"/>
      <c r="K48" s="84"/>
      <c r="L48" s="84"/>
      <c r="M48" s="84"/>
      <c r="N48" s="84"/>
    </row>
    <row r="49" spans="1:14" ht="15" customHeight="1" x14ac:dyDescent="0.25">
      <c r="A49" s="90"/>
      <c r="B49" s="87"/>
      <c r="C49" s="90"/>
      <c r="D49" s="11" t="s">
        <v>48</v>
      </c>
      <c r="E49" s="81">
        <v>0.05</v>
      </c>
      <c r="F49" s="81">
        <v>0.05</v>
      </c>
      <c r="G49" s="12">
        <v>0</v>
      </c>
      <c r="H49" s="12">
        <f t="shared" si="4"/>
        <v>0</v>
      </c>
      <c r="I49" s="35"/>
      <c r="J49" s="83"/>
      <c r="K49" s="81"/>
      <c r="L49" s="81"/>
      <c r="M49" s="81"/>
      <c r="N49" s="81"/>
    </row>
    <row r="50" spans="1:14" s="8" customFormat="1" ht="23.1" customHeight="1" x14ac:dyDescent="0.25">
      <c r="A50" s="97">
        <v>2</v>
      </c>
      <c r="B50" s="97" t="s">
        <v>128</v>
      </c>
      <c r="C50" s="97">
        <v>80</v>
      </c>
      <c r="D50" s="17" t="s">
        <v>71</v>
      </c>
      <c r="E50" s="35">
        <v>0.08</v>
      </c>
      <c r="F50" s="18">
        <v>7.0000000000000007E-2</v>
      </c>
      <c r="G50" s="18">
        <v>60</v>
      </c>
      <c r="H50" s="18">
        <f t="shared" ref="H50" si="5">E50*G50</f>
        <v>4.8</v>
      </c>
      <c r="I50" s="18">
        <v>0.79</v>
      </c>
      <c r="J50" s="18">
        <v>15.11</v>
      </c>
      <c r="K50" s="18">
        <v>2.58</v>
      </c>
      <c r="L50" s="81">
        <f t="shared" ref="L50" si="6">(I50+K50)*4+(J50*9)</f>
        <v>149.47</v>
      </c>
      <c r="M50" s="20">
        <v>100505</v>
      </c>
      <c r="N50" s="81" t="s">
        <v>18</v>
      </c>
    </row>
    <row r="51" spans="1:14" s="8" customFormat="1" ht="23.1" customHeight="1" x14ac:dyDescent="0.25">
      <c r="A51" s="97"/>
      <c r="B51" s="97"/>
      <c r="C51" s="97"/>
      <c r="D51" s="17"/>
      <c r="E51" s="35"/>
      <c r="F51" s="18"/>
      <c r="G51" s="18"/>
      <c r="H51" s="18"/>
      <c r="I51" s="18"/>
      <c r="J51" s="18"/>
      <c r="K51" s="18"/>
      <c r="L51" s="82"/>
      <c r="M51" s="18"/>
      <c r="N51" s="82"/>
    </row>
    <row r="52" spans="1:14" ht="15" customHeight="1" x14ac:dyDescent="0.25">
      <c r="A52" s="81">
        <v>3</v>
      </c>
      <c r="B52" s="81" t="s">
        <v>103</v>
      </c>
      <c r="C52" s="81">
        <v>60</v>
      </c>
      <c r="D52" s="11" t="s">
        <v>30</v>
      </c>
      <c r="E52" s="81">
        <v>0.06</v>
      </c>
      <c r="F52" s="81">
        <v>0.06</v>
      </c>
      <c r="G52" s="12">
        <v>44</v>
      </c>
      <c r="H52" s="12">
        <f t="shared" ref="H52:H56" si="7">G52*E52</f>
        <v>2.6399999999999997</v>
      </c>
      <c r="I52" s="81">
        <v>4.8</v>
      </c>
      <c r="J52" s="81">
        <v>1.8</v>
      </c>
      <c r="K52" s="81">
        <v>30</v>
      </c>
      <c r="L52" s="81">
        <f>(I52+K52)*4+(J52*9)</f>
        <v>155.39999999999998</v>
      </c>
      <c r="M52" s="81">
        <v>200102</v>
      </c>
      <c r="N52" s="81" t="s">
        <v>18</v>
      </c>
    </row>
    <row r="53" spans="1:14" ht="15" customHeight="1" x14ac:dyDescent="0.25">
      <c r="A53" s="90">
        <v>4</v>
      </c>
      <c r="B53" s="90" t="s">
        <v>121</v>
      </c>
      <c r="C53" s="90">
        <v>200</v>
      </c>
      <c r="D53" s="11" t="s">
        <v>122</v>
      </c>
      <c r="E53" s="81">
        <v>0.03</v>
      </c>
      <c r="F53" s="81">
        <v>0.03</v>
      </c>
      <c r="G53" s="12">
        <v>40</v>
      </c>
      <c r="H53" s="12">
        <f t="shared" si="7"/>
        <v>1.2</v>
      </c>
      <c r="I53" s="81">
        <v>0.12</v>
      </c>
      <c r="J53" s="81">
        <v>0.12</v>
      </c>
      <c r="K53" s="81">
        <v>22.92</v>
      </c>
      <c r="L53" s="22">
        <f>(I53+K53)*4+(J53*9)</f>
        <v>93.240000000000009</v>
      </c>
      <c r="M53" s="81">
        <v>160209</v>
      </c>
      <c r="N53" s="81" t="s">
        <v>18</v>
      </c>
    </row>
    <row r="54" spans="1:14" ht="15" customHeight="1" x14ac:dyDescent="0.25">
      <c r="A54" s="90"/>
      <c r="B54" s="91"/>
      <c r="C54" s="91"/>
      <c r="D54" s="11" t="s">
        <v>24</v>
      </c>
      <c r="E54" s="81">
        <v>0.17599999999999999</v>
      </c>
      <c r="F54" s="81">
        <v>0.17100000000000001</v>
      </c>
      <c r="G54" s="12">
        <v>0</v>
      </c>
      <c r="H54" s="12">
        <f t="shared" si="7"/>
        <v>0</v>
      </c>
      <c r="I54" s="81"/>
      <c r="J54" s="81"/>
      <c r="K54" s="81"/>
      <c r="L54" s="81"/>
      <c r="M54" s="81"/>
      <c r="N54" s="81"/>
    </row>
    <row r="55" spans="1:14" ht="15" customHeight="1" x14ac:dyDescent="0.25">
      <c r="A55" s="90"/>
      <c r="B55" s="91"/>
      <c r="C55" s="91"/>
      <c r="D55" s="11" t="s">
        <v>123</v>
      </c>
      <c r="E55" s="81">
        <v>1E-3</v>
      </c>
      <c r="F55" s="81">
        <v>1E-3</v>
      </c>
      <c r="G55" s="12">
        <v>875</v>
      </c>
      <c r="H55" s="12">
        <f t="shared" si="7"/>
        <v>0.875</v>
      </c>
      <c r="I55" s="12"/>
      <c r="J55" s="81"/>
      <c r="K55" s="81"/>
      <c r="L55" s="81"/>
      <c r="M55" s="81"/>
      <c r="N55" s="81"/>
    </row>
    <row r="56" spans="1:14" ht="15" customHeight="1" x14ac:dyDescent="0.25">
      <c r="A56" s="90"/>
      <c r="B56" s="91"/>
      <c r="C56" s="91"/>
      <c r="D56" s="11" t="s">
        <v>41</v>
      </c>
      <c r="E56" s="81">
        <v>1.4999999999999999E-2</v>
      </c>
      <c r="F56" s="81">
        <v>1.4999999999999999E-2</v>
      </c>
      <c r="G56" s="12">
        <v>73</v>
      </c>
      <c r="H56" s="12">
        <f t="shared" si="7"/>
        <v>1.095</v>
      </c>
      <c r="I56" s="81"/>
      <c r="J56" s="81"/>
      <c r="K56" s="81"/>
      <c r="L56" s="81"/>
      <c r="M56" s="81"/>
      <c r="N56" s="81"/>
    </row>
    <row r="57" spans="1:14" ht="15" customHeight="1" x14ac:dyDescent="0.25">
      <c r="A57" s="81">
        <v>5</v>
      </c>
      <c r="B57" s="81" t="s">
        <v>68</v>
      </c>
      <c r="C57" s="81">
        <v>40</v>
      </c>
      <c r="D57" s="25" t="s">
        <v>68</v>
      </c>
      <c r="E57" s="16">
        <v>0.04</v>
      </c>
      <c r="F57" s="16">
        <v>0.04</v>
      </c>
      <c r="G57" s="12">
        <v>375</v>
      </c>
      <c r="H57" s="12">
        <v>15</v>
      </c>
      <c r="I57" s="81">
        <v>3.2</v>
      </c>
      <c r="J57" s="81">
        <v>9.6</v>
      </c>
      <c r="K57" s="81">
        <v>25.2</v>
      </c>
      <c r="L57" s="81">
        <v>197.3</v>
      </c>
      <c r="M57" s="81">
        <v>32</v>
      </c>
      <c r="N57" s="81" t="s">
        <v>98</v>
      </c>
    </row>
    <row r="58" spans="1:14" ht="15.75" customHeight="1" x14ac:dyDescent="0.25">
      <c r="A58" s="88" t="s">
        <v>27</v>
      </c>
      <c r="B58" s="88"/>
      <c r="C58" s="88"/>
      <c r="D58" s="88"/>
      <c r="E58" s="88"/>
      <c r="F58" s="88"/>
      <c r="G58" s="88"/>
      <c r="H58" s="24">
        <f>SUM(H40:H57)</f>
        <v>74.036000000000001</v>
      </c>
      <c r="I58" s="24">
        <f t="shared" ref="I58:L58" si="8">SUM(I40:I57)</f>
        <v>28.35</v>
      </c>
      <c r="J58" s="24">
        <f t="shared" si="8"/>
        <v>44.629999999999995</v>
      </c>
      <c r="K58" s="24">
        <f t="shared" si="8"/>
        <v>107.03</v>
      </c>
      <c r="L58" s="24">
        <f t="shared" si="8"/>
        <v>940.49</v>
      </c>
      <c r="M58" s="81"/>
      <c r="N58" s="81"/>
    </row>
    <row r="59" spans="1:14" x14ac:dyDescent="0.25">
      <c r="H59"/>
    </row>
    <row r="60" spans="1:14" x14ac:dyDescent="0.25">
      <c r="H60"/>
    </row>
    <row r="61" spans="1:14" x14ac:dyDescent="0.25">
      <c r="H61"/>
    </row>
    <row r="62" spans="1:14" x14ac:dyDescent="0.25">
      <c r="H62"/>
    </row>
    <row r="63" spans="1:14" x14ac:dyDescent="0.25">
      <c r="H63"/>
    </row>
    <row r="64" spans="1:14" x14ac:dyDescent="0.25">
      <c r="H64"/>
    </row>
    <row r="65" spans="1:14" x14ac:dyDescent="0.25">
      <c r="H65"/>
    </row>
    <row r="66" spans="1:14" x14ac:dyDescent="0.25">
      <c r="H66"/>
    </row>
    <row r="67" spans="1:14" x14ac:dyDescent="0.25">
      <c r="H67"/>
    </row>
    <row r="68" spans="1:14" x14ac:dyDescent="0.25">
      <c r="H68"/>
    </row>
    <row r="69" spans="1:14" x14ac:dyDescent="0.25">
      <c r="H69"/>
    </row>
    <row r="71" spans="1:14" ht="15.75" x14ac:dyDescent="0.25">
      <c r="A71" s="88" t="s">
        <v>32</v>
      </c>
      <c r="B71" s="88"/>
      <c r="C71" s="88"/>
      <c r="D71" s="88"/>
      <c r="E71" s="88"/>
      <c r="F71" s="88"/>
      <c r="G71" s="88"/>
      <c r="H71" s="88"/>
      <c r="I71" s="89"/>
      <c r="J71" s="89"/>
      <c r="K71" s="89"/>
      <c r="L71" s="89"/>
      <c r="M71" s="89"/>
      <c r="N71" s="89"/>
    </row>
    <row r="72" spans="1:14" ht="45" customHeight="1" x14ac:dyDescent="0.25">
      <c r="A72" s="81" t="s">
        <v>0</v>
      </c>
      <c r="B72" s="81"/>
      <c r="C72" s="81" t="s">
        <v>1</v>
      </c>
      <c r="D72" s="11" t="s">
        <v>2</v>
      </c>
      <c r="E72" s="81" t="s">
        <v>3</v>
      </c>
      <c r="F72" s="81" t="s">
        <v>4</v>
      </c>
      <c r="G72" s="12" t="s">
        <v>5</v>
      </c>
      <c r="H72" s="81" t="s">
        <v>6</v>
      </c>
      <c r="I72" s="81" t="s">
        <v>7</v>
      </c>
      <c r="J72" s="81" t="s">
        <v>8</v>
      </c>
      <c r="K72" s="81" t="s">
        <v>9</v>
      </c>
      <c r="L72" s="81" t="s">
        <v>10</v>
      </c>
      <c r="M72" s="81" t="s">
        <v>11</v>
      </c>
      <c r="N72" s="81" t="s">
        <v>12</v>
      </c>
    </row>
    <row r="73" spans="1:14" ht="15.75" x14ac:dyDescent="0.25">
      <c r="A73" s="81"/>
      <c r="B73" s="81" t="s">
        <v>13</v>
      </c>
      <c r="C73" s="81" t="s">
        <v>14</v>
      </c>
      <c r="D73" s="11"/>
      <c r="E73" s="81" t="s">
        <v>14</v>
      </c>
      <c r="F73" s="81" t="s">
        <v>14</v>
      </c>
      <c r="G73" s="12" t="s">
        <v>15</v>
      </c>
      <c r="H73" s="81" t="s">
        <v>16</v>
      </c>
      <c r="I73" s="81" t="s">
        <v>14</v>
      </c>
      <c r="J73" s="81" t="s">
        <v>14</v>
      </c>
      <c r="K73" s="81" t="s">
        <v>14</v>
      </c>
      <c r="L73" s="81" t="s">
        <v>14</v>
      </c>
      <c r="M73" s="81"/>
      <c r="N73" s="81"/>
    </row>
    <row r="74" spans="1:14" ht="15" customHeight="1" x14ac:dyDescent="0.25">
      <c r="A74" s="90">
        <v>1</v>
      </c>
      <c r="B74" s="87" t="s">
        <v>86</v>
      </c>
      <c r="C74" s="90" t="s">
        <v>117</v>
      </c>
      <c r="D74" s="11" t="s">
        <v>17</v>
      </c>
      <c r="E74" s="16">
        <v>0.09</v>
      </c>
      <c r="F74" s="81">
        <v>7.0000000000000007E-2</v>
      </c>
      <c r="G74" s="12">
        <v>450</v>
      </c>
      <c r="H74" s="12">
        <f t="shared" ref="H74:H84" si="9">G74*E74</f>
        <v>40.5</v>
      </c>
      <c r="I74" s="26">
        <v>6.3</v>
      </c>
      <c r="J74" s="26">
        <v>6.3</v>
      </c>
      <c r="K74" s="26">
        <v>8.6</v>
      </c>
      <c r="L74" s="81">
        <f>(I74+K74)*4+(J74*9)</f>
        <v>116.29999999999998</v>
      </c>
      <c r="M74" s="81">
        <v>120539</v>
      </c>
      <c r="N74" s="81" t="s">
        <v>18</v>
      </c>
    </row>
    <row r="75" spans="1:14" ht="15" customHeight="1" x14ac:dyDescent="0.25">
      <c r="A75" s="90"/>
      <c r="B75" s="87"/>
      <c r="C75" s="90"/>
      <c r="D75" s="11" t="s">
        <v>126</v>
      </c>
      <c r="E75" s="81">
        <v>5.0000000000000001E-3</v>
      </c>
      <c r="F75" s="81">
        <v>5.0000000000000001E-3</v>
      </c>
      <c r="G75" s="12">
        <v>80</v>
      </c>
      <c r="H75" s="12">
        <f t="shared" si="9"/>
        <v>0.4</v>
      </c>
      <c r="I75" s="27"/>
      <c r="J75" s="27"/>
      <c r="K75" s="27"/>
      <c r="L75" s="27"/>
      <c r="M75" s="81"/>
      <c r="N75" s="81"/>
    </row>
    <row r="76" spans="1:14" ht="15" customHeight="1" x14ac:dyDescent="0.25">
      <c r="A76" s="90"/>
      <c r="B76" s="87"/>
      <c r="C76" s="90"/>
      <c r="D76" s="11" t="s">
        <v>21</v>
      </c>
      <c r="E76" s="81">
        <v>0.01</v>
      </c>
      <c r="F76" s="81">
        <v>8.0000000000000002E-3</v>
      </c>
      <c r="G76" s="12">
        <v>35</v>
      </c>
      <c r="H76" s="12">
        <f t="shared" si="9"/>
        <v>0.35000000000000003</v>
      </c>
      <c r="I76" s="27"/>
      <c r="J76" s="27"/>
      <c r="K76" s="27"/>
      <c r="L76" s="81"/>
      <c r="M76" s="27"/>
      <c r="N76" s="27"/>
    </row>
    <row r="77" spans="1:14" ht="15" customHeight="1" x14ac:dyDescent="0.25">
      <c r="A77" s="90"/>
      <c r="B77" s="87"/>
      <c r="C77" s="90"/>
      <c r="D77" s="11" t="s">
        <v>51</v>
      </c>
      <c r="E77" s="81">
        <v>3.0000000000000001E-3</v>
      </c>
      <c r="F77" s="81">
        <v>3.0000000000000001E-3</v>
      </c>
      <c r="G77" s="12">
        <v>20</v>
      </c>
      <c r="H77" s="12">
        <f t="shared" si="9"/>
        <v>0.06</v>
      </c>
      <c r="I77" s="27"/>
      <c r="J77" s="27"/>
      <c r="K77" s="27"/>
      <c r="L77" s="27"/>
      <c r="M77" s="27"/>
      <c r="N77" s="27"/>
    </row>
    <row r="78" spans="1:14" ht="15" customHeight="1" x14ac:dyDescent="0.25">
      <c r="A78" s="90"/>
      <c r="B78" s="87"/>
      <c r="C78" s="90"/>
      <c r="D78" s="11" t="s">
        <v>24</v>
      </c>
      <c r="E78" s="81">
        <v>0.05</v>
      </c>
      <c r="F78" s="81">
        <v>0.05</v>
      </c>
      <c r="G78" s="12">
        <v>0</v>
      </c>
      <c r="H78" s="12">
        <f t="shared" si="9"/>
        <v>0</v>
      </c>
      <c r="I78" s="27"/>
      <c r="J78" s="27"/>
      <c r="K78" s="27"/>
      <c r="L78" s="27"/>
      <c r="M78" s="27"/>
      <c r="N78" s="27"/>
    </row>
    <row r="79" spans="1:14" ht="15" customHeight="1" x14ac:dyDescent="0.25">
      <c r="A79" s="90"/>
      <c r="B79" s="87"/>
      <c r="C79" s="90"/>
      <c r="D79" s="11" t="s">
        <v>25</v>
      </c>
      <c r="E79" s="81">
        <v>0.01</v>
      </c>
      <c r="F79" s="81">
        <v>0.01</v>
      </c>
      <c r="G79" s="12">
        <v>135</v>
      </c>
      <c r="H79" s="12">
        <f t="shared" si="9"/>
        <v>1.35</v>
      </c>
      <c r="I79" s="27"/>
      <c r="J79" s="27"/>
      <c r="K79" s="27"/>
      <c r="L79" s="27"/>
      <c r="M79" s="27"/>
      <c r="N79" s="27"/>
    </row>
    <row r="80" spans="1:14" ht="15" customHeight="1" x14ac:dyDescent="0.25">
      <c r="A80" s="90"/>
      <c r="B80" s="87"/>
      <c r="C80" s="90"/>
      <c r="D80" s="11" t="s">
        <v>47</v>
      </c>
      <c r="E80" s="81">
        <v>5.0000000000000001E-3</v>
      </c>
      <c r="F80" s="81">
        <v>5.0000000000000001E-3</v>
      </c>
      <c r="G80" s="12">
        <v>32</v>
      </c>
      <c r="H80" s="12">
        <f t="shared" si="9"/>
        <v>0.16</v>
      </c>
      <c r="I80" s="27"/>
      <c r="J80" s="27"/>
      <c r="K80" s="27"/>
      <c r="L80" s="27"/>
      <c r="M80" s="27"/>
      <c r="N80" s="27"/>
    </row>
    <row r="81" spans="1:14" ht="15" customHeight="1" x14ac:dyDescent="0.25">
      <c r="A81" s="90"/>
      <c r="B81" s="87"/>
      <c r="C81" s="90"/>
      <c r="D81" s="11" t="s">
        <v>92</v>
      </c>
      <c r="E81" s="16">
        <v>5.0000000000000001E-3</v>
      </c>
      <c r="F81" s="81">
        <v>5.0000000000000001E-3</v>
      </c>
      <c r="G81" s="12">
        <v>170</v>
      </c>
      <c r="H81" s="12">
        <f t="shared" si="9"/>
        <v>0.85</v>
      </c>
      <c r="I81" s="27"/>
      <c r="J81" s="27"/>
      <c r="K81" s="27"/>
      <c r="L81" s="27"/>
      <c r="M81" s="27"/>
      <c r="N81" s="27"/>
    </row>
    <row r="82" spans="1:14" ht="15" customHeight="1" x14ac:dyDescent="0.25">
      <c r="A82" s="90"/>
      <c r="B82" s="87"/>
      <c r="C82" s="90"/>
      <c r="D82" s="11" t="s">
        <v>46</v>
      </c>
      <c r="E82" s="81">
        <v>3.0000000000000001E-3</v>
      </c>
      <c r="F82" s="81">
        <v>2E-3</v>
      </c>
      <c r="G82" s="12">
        <v>40</v>
      </c>
      <c r="H82" s="12">
        <f t="shared" si="9"/>
        <v>0.12</v>
      </c>
      <c r="I82" s="27"/>
      <c r="J82" s="27"/>
      <c r="K82" s="27"/>
      <c r="L82" s="27"/>
      <c r="M82" s="27"/>
      <c r="N82" s="27"/>
    </row>
    <row r="83" spans="1:14" ht="15" customHeight="1" x14ac:dyDescent="0.25">
      <c r="A83" s="90"/>
      <c r="B83" s="87"/>
      <c r="C83" s="90"/>
      <c r="D83" s="11" t="s">
        <v>21</v>
      </c>
      <c r="E83" s="81">
        <v>5.0000000000000001E-3</v>
      </c>
      <c r="F83" s="81">
        <v>4.0000000000000001E-3</v>
      </c>
      <c r="G83" s="12">
        <v>35</v>
      </c>
      <c r="H83" s="12">
        <f t="shared" si="9"/>
        <v>0.17500000000000002</v>
      </c>
      <c r="I83" s="27"/>
      <c r="J83" s="27"/>
      <c r="K83" s="27"/>
      <c r="L83" s="27"/>
      <c r="M83" s="27"/>
      <c r="N83" s="27"/>
    </row>
    <row r="84" spans="1:14" ht="15" customHeight="1" x14ac:dyDescent="0.25">
      <c r="A84" s="90"/>
      <c r="B84" s="87"/>
      <c r="C84" s="90"/>
      <c r="D84" s="28" t="s">
        <v>51</v>
      </c>
      <c r="E84" s="26">
        <v>3.0000000000000001E-3</v>
      </c>
      <c r="F84" s="26">
        <v>3.0000000000000001E-3</v>
      </c>
      <c r="G84" s="29">
        <v>20</v>
      </c>
      <c r="H84" s="12">
        <f t="shared" si="9"/>
        <v>0.06</v>
      </c>
      <c r="I84" s="27"/>
      <c r="J84" s="27"/>
      <c r="K84" s="27"/>
      <c r="L84" s="27"/>
      <c r="M84" s="27"/>
      <c r="N84" s="27"/>
    </row>
    <row r="85" spans="1:14" ht="15" customHeight="1" x14ac:dyDescent="0.25">
      <c r="A85" s="90"/>
      <c r="B85" s="87"/>
      <c r="C85" s="90"/>
      <c r="D85" s="30" t="s">
        <v>23</v>
      </c>
      <c r="E85" s="83">
        <v>5.0000000000000001E-3</v>
      </c>
      <c r="F85" s="83">
        <v>4.0000000000000001E-3</v>
      </c>
      <c r="G85" s="18">
        <v>100</v>
      </c>
      <c r="H85" s="18">
        <f>G85*E85</f>
        <v>0.5</v>
      </c>
      <c r="I85" s="27"/>
      <c r="J85" s="27"/>
      <c r="K85" s="27"/>
      <c r="L85" s="27"/>
      <c r="M85" s="27"/>
      <c r="N85" s="27"/>
    </row>
    <row r="86" spans="1:14" ht="15" customHeight="1" x14ac:dyDescent="0.25">
      <c r="A86" s="90"/>
      <c r="B86" s="87"/>
      <c r="C86" s="90"/>
      <c r="D86" s="11" t="s">
        <v>53</v>
      </c>
      <c r="E86" s="81">
        <v>0.01</v>
      </c>
      <c r="F86" s="81">
        <v>0.01</v>
      </c>
      <c r="G86" s="12">
        <v>200</v>
      </c>
      <c r="H86" s="12">
        <f>G86*E86</f>
        <v>2</v>
      </c>
      <c r="I86" s="27"/>
      <c r="J86" s="27"/>
      <c r="K86" s="27"/>
      <c r="L86" s="27"/>
      <c r="M86" s="27"/>
      <c r="N86" s="27"/>
    </row>
    <row r="87" spans="1:14" ht="15" customHeight="1" x14ac:dyDescent="0.25">
      <c r="A87" s="90">
        <v>2</v>
      </c>
      <c r="B87" s="90" t="s">
        <v>64</v>
      </c>
      <c r="C87" s="90">
        <v>150</v>
      </c>
      <c r="D87" s="11" t="s">
        <v>45</v>
      </c>
      <c r="E87" s="81">
        <v>0.18</v>
      </c>
      <c r="F87" s="81">
        <v>0.16</v>
      </c>
      <c r="G87" s="12">
        <v>30</v>
      </c>
      <c r="H87" s="12">
        <f t="shared" ref="H87:H91" si="10">E87*G87</f>
        <v>5.3999999999999995</v>
      </c>
      <c r="I87" s="81">
        <v>3.33</v>
      </c>
      <c r="J87" s="81">
        <v>3.84</v>
      </c>
      <c r="K87" s="81">
        <v>21.59</v>
      </c>
      <c r="L87" s="81">
        <f>(I87+K87)*4+(J87*9)</f>
        <v>134.24</v>
      </c>
      <c r="M87" s="81">
        <v>130101</v>
      </c>
      <c r="N87" s="81" t="s">
        <v>18</v>
      </c>
    </row>
    <row r="88" spans="1:14" ht="15" customHeight="1" x14ac:dyDescent="0.25">
      <c r="A88" s="90"/>
      <c r="B88" s="90"/>
      <c r="C88" s="90"/>
      <c r="D88" s="11" t="s">
        <v>20</v>
      </c>
      <c r="E88" s="81">
        <v>0.03</v>
      </c>
      <c r="F88" s="81">
        <v>0.03</v>
      </c>
      <c r="G88" s="12">
        <v>65</v>
      </c>
      <c r="H88" s="12">
        <f t="shared" si="10"/>
        <v>1.95</v>
      </c>
      <c r="I88" s="81"/>
      <c r="J88" s="81"/>
      <c r="K88" s="81"/>
      <c r="L88" s="81"/>
      <c r="M88" s="81"/>
      <c r="N88" s="81"/>
    </row>
    <row r="89" spans="1:14" ht="15" customHeight="1" x14ac:dyDescent="0.25">
      <c r="A89" s="90"/>
      <c r="B89" s="90"/>
      <c r="C89" s="90"/>
      <c r="D89" s="11" t="s">
        <v>91</v>
      </c>
      <c r="E89" s="81">
        <v>5.0000000000000001E-3</v>
      </c>
      <c r="F89" s="81">
        <v>5.0000000000000001E-3</v>
      </c>
      <c r="G89" s="12">
        <v>595</v>
      </c>
      <c r="H89" s="12">
        <f>E89*G89</f>
        <v>2.9750000000000001</v>
      </c>
      <c r="I89" s="81"/>
      <c r="J89" s="81"/>
      <c r="K89" s="81"/>
      <c r="L89" s="81"/>
      <c r="M89" s="81"/>
      <c r="N89" s="81"/>
    </row>
    <row r="90" spans="1:14" ht="15" customHeight="1" x14ac:dyDescent="0.25">
      <c r="A90" s="90"/>
      <c r="B90" s="90"/>
      <c r="C90" s="90"/>
      <c r="D90" s="11" t="s">
        <v>51</v>
      </c>
      <c r="E90" s="81">
        <v>3.0000000000000001E-3</v>
      </c>
      <c r="F90" s="81">
        <v>3.0000000000000001E-3</v>
      </c>
      <c r="G90" s="12">
        <v>20</v>
      </c>
      <c r="H90" s="12">
        <f t="shared" si="10"/>
        <v>0.06</v>
      </c>
      <c r="I90" s="81"/>
      <c r="J90" s="81"/>
      <c r="K90" s="81"/>
      <c r="L90" s="81"/>
      <c r="M90" s="81"/>
      <c r="N90" s="81"/>
    </row>
    <row r="91" spans="1:14" s="8" customFormat="1" ht="19.5" customHeight="1" x14ac:dyDescent="0.25">
      <c r="A91" s="83">
        <v>3</v>
      </c>
      <c r="B91" s="83" t="s">
        <v>130</v>
      </c>
      <c r="C91" s="83">
        <v>70</v>
      </c>
      <c r="D91" s="30" t="s">
        <v>130</v>
      </c>
      <c r="E91" s="35">
        <v>7.0000000000000007E-2</v>
      </c>
      <c r="F91" s="35">
        <v>0.06</v>
      </c>
      <c r="G91" s="35">
        <v>60</v>
      </c>
      <c r="H91" s="16">
        <f t="shared" si="10"/>
        <v>4.2</v>
      </c>
      <c r="I91" s="83">
        <v>0.6</v>
      </c>
      <c r="J91" s="83">
        <v>0</v>
      </c>
      <c r="K91" s="83">
        <v>3.8</v>
      </c>
      <c r="L91" s="83">
        <v>14</v>
      </c>
      <c r="M91" s="83">
        <v>210104</v>
      </c>
      <c r="N91" s="83" t="s">
        <v>18</v>
      </c>
    </row>
    <row r="92" spans="1:14" ht="15" customHeight="1" x14ac:dyDescent="0.25">
      <c r="A92" s="81">
        <v>4</v>
      </c>
      <c r="B92" s="81" t="s">
        <v>103</v>
      </c>
      <c r="C92" s="81">
        <v>60</v>
      </c>
      <c r="D92" s="11" t="s">
        <v>30</v>
      </c>
      <c r="E92" s="81">
        <v>0.06</v>
      </c>
      <c r="F92" s="81">
        <v>0.06</v>
      </c>
      <c r="G92" s="12">
        <v>44</v>
      </c>
      <c r="H92" s="12">
        <f t="shared" ref="H92:H93" si="11">G92*E92</f>
        <v>2.6399999999999997</v>
      </c>
      <c r="I92" s="81">
        <v>4.8</v>
      </c>
      <c r="J92" s="81">
        <v>1.8</v>
      </c>
      <c r="K92" s="81">
        <v>30</v>
      </c>
      <c r="L92" s="81">
        <f>(I92+K92)*4+(J92*9)</f>
        <v>155.39999999999998</v>
      </c>
      <c r="M92" s="81">
        <v>200102</v>
      </c>
      <c r="N92" s="81" t="s">
        <v>18</v>
      </c>
    </row>
    <row r="93" spans="1:14" ht="15" customHeight="1" x14ac:dyDescent="0.25">
      <c r="A93" s="90">
        <v>5</v>
      </c>
      <c r="B93" s="90" t="s">
        <v>50</v>
      </c>
      <c r="C93" s="90" t="s">
        <v>59</v>
      </c>
      <c r="D93" s="11" t="s">
        <v>49</v>
      </c>
      <c r="E93" s="81">
        <v>1E-3</v>
      </c>
      <c r="F93" s="81">
        <v>1E-3</v>
      </c>
      <c r="G93" s="12">
        <v>700</v>
      </c>
      <c r="H93" s="12">
        <f t="shared" si="11"/>
        <v>0.70000000000000007</v>
      </c>
      <c r="I93" s="81">
        <v>0</v>
      </c>
      <c r="J93" s="81">
        <v>0</v>
      </c>
      <c r="K93" s="81">
        <v>10</v>
      </c>
      <c r="L93" s="22">
        <f>(I93+K93)*4+(J93*9)</f>
        <v>40</v>
      </c>
      <c r="M93" s="81">
        <v>160105</v>
      </c>
      <c r="N93" s="81" t="s">
        <v>18</v>
      </c>
    </row>
    <row r="94" spans="1:14" ht="15" customHeight="1" x14ac:dyDescent="0.25">
      <c r="A94" s="90"/>
      <c r="B94" s="91"/>
      <c r="C94" s="91"/>
      <c r="D94" s="11" t="s">
        <v>24</v>
      </c>
      <c r="E94" s="81">
        <v>0.19600000000000001</v>
      </c>
      <c r="F94" s="81">
        <v>0.19600000000000001</v>
      </c>
      <c r="G94" s="12">
        <v>0</v>
      </c>
      <c r="H94" s="12">
        <v>0</v>
      </c>
      <c r="I94" s="81"/>
      <c r="J94" s="81"/>
      <c r="K94" s="81"/>
      <c r="L94" s="81"/>
      <c r="M94" s="81"/>
      <c r="N94" s="81"/>
    </row>
    <row r="95" spans="1:14" ht="15" customHeight="1" x14ac:dyDescent="0.25">
      <c r="A95" s="90"/>
      <c r="B95" s="91"/>
      <c r="C95" s="91"/>
      <c r="D95" s="11" t="s">
        <v>41</v>
      </c>
      <c r="E95" s="81">
        <v>1.4999999999999999E-2</v>
      </c>
      <c r="F95" s="81">
        <v>1.4999999999999999E-2</v>
      </c>
      <c r="G95" s="12">
        <v>73</v>
      </c>
      <c r="H95" s="12">
        <f t="shared" ref="H95:H96" si="12">G95*E95</f>
        <v>1.095</v>
      </c>
      <c r="I95" s="81"/>
      <c r="J95" s="81"/>
      <c r="K95" s="81"/>
      <c r="L95" s="81"/>
      <c r="M95" s="81"/>
      <c r="N95" s="81"/>
    </row>
    <row r="96" spans="1:14" s="8" customFormat="1" ht="19.5" customHeight="1" x14ac:dyDescent="0.25">
      <c r="A96" s="83">
        <v>6</v>
      </c>
      <c r="B96" s="83" t="s">
        <v>100</v>
      </c>
      <c r="C96" s="83">
        <v>150</v>
      </c>
      <c r="D96" s="30" t="s">
        <v>100</v>
      </c>
      <c r="E96" s="18">
        <v>0.15</v>
      </c>
      <c r="F96" s="18">
        <v>0.15</v>
      </c>
      <c r="G96" s="18">
        <v>60</v>
      </c>
      <c r="H96" s="12">
        <f t="shared" si="12"/>
        <v>9</v>
      </c>
      <c r="I96" s="83">
        <v>0.7</v>
      </c>
      <c r="J96" s="83">
        <v>0.5</v>
      </c>
      <c r="K96" s="83">
        <v>18</v>
      </c>
      <c r="L96" s="83">
        <v>90</v>
      </c>
      <c r="M96" s="83"/>
      <c r="N96" s="83"/>
    </row>
    <row r="97" spans="1:14" ht="15.75" customHeight="1" x14ac:dyDescent="0.25">
      <c r="A97" s="88" t="s">
        <v>27</v>
      </c>
      <c r="B97" s="88"/>
      <c r="C97" s="88"/>
      <c r="D97" s="88"/>
      <c r="E97" s="88"/>
      <c r="F97" s="88"/>
      <c r="G97" s="88"/>
      <c r="H97" s="24">
        <f>SUM(H74:H96)</f>
        <v>74.545000000000002</v>
      </c>
      <c r="I97" s="24">
        <f>SUM(I74:I96)</f>
        <v>15.729999999999997</v>
      </c>
      <c r="J97" s="24">
        <f>SUM(J74:J96)</f>
        <v>12.440000000000001</v>
      </c>
      <c r="K97" s="24">
        <f>SUM(K74:K96)</f>
        <v>91.99</v>
      </c>
      <c r="L97" s="24">
        <f>SUM(L74:L96)</f>
        <v>549.93999999999994</v>
      </c>
      <c r="M97" s="36"/>
      <c r="N97" s="36"/>
    </row>
    <row r="98" spans="1:14" ht="15.75" x14ac:dyDescent="0.25">
      <c r="A98" s="31"/>
      <c r="B98" s="31"/>
      <c r="C98" s="31"/>
      <c r="D98" s="31"/>
      <c r="E98" s="31"/>
      <c r="F98" s="31"/>
      <c r="G98" s="31"/>
      <c r="H98" s="32"/>
      <c r="I98" s="33"/>
      <c r="J98" s="33"/>
      <c r="K98" s="33"/>
      <c r="L98" s="33"/>
      <c r="M98" s="33"/>
      <c r="N98" s="33"/>
    </row>
    <row r="99" spans="1:14" ht="15.75" x14ac:dyDescent="0.25">
      <c r="A99" s="31"/>
      <c r="B99" s="31"/>
      <c r="C99" s="31"/>
      <c r="D99" s="31"/>
      <c r="E99" s="31"/>
      <c r="F99" s="31"/>
      <c r="G99" s="31"/>
      <c r="H99" s="32"/>
      <c r="I99" s="33"/>
      <c r="J99" s="33"/>
      <c r="K99" s="33"/>
      <c r="L99" s="33"/>
      <c r="M99" s="33"/>
      <c r="N99" s="33"/>
    </row>
    <row r="100" spans="1:14" ht="15.75" x14ac:dyDescent="0.25">
      <c r="A100" s="31"/>
      <c r="B100" s="31"/>
      <c r="C100" s="31"/>
      <c r="D100" s="31"/>
      <c r="E100" s="31"/>
      <c r="F100" s="31"/>
      <c r="G100" s="31"/>
      <c r="H100" s="32"/>
      <c r="I100" s="33"/>
      <c r="J100" s="33"/>
      <c r="K100" s="33"/>
      <c r="L100" s="33"/>
      <c r="M100" s="33"/>
      <c r="N100" s="33"/>
    </row>
    <row r="101" spans="1:14" ht="15.75" x14ac:dyDescent="0.25">
      <c r="A101" s="31"/>
      <c r="B101" s="31"/>
      <c r="C101" s="31"/>
      <c r="D101" s="31"/>
      <c r="E101" s="31"/>
      <c r="F101" s="31"/>
      <c r="G101" s="31"/>
      <c r="H101" s="32"/>
      <c r="I101" s="33"/>
      <c r="J101" s="33"/>
      <c r="K101" s="33"/>
      <c r="L101" s="33"/>
      <c r="M101" s="33"/>
      <c r="N101" s="33"/>
    </row>
    <row r="102" spans="1:14" ht="15.75" x14ac:dyDescent="0.25">
      <c r="A102" s="31"/>
      <c r="B102" s="31"/>
      <c r="C102" s="31"/>
      <c r="D102" s="31"/>
      <c r="E102" s="31"/>
      <c r="F102" s="31"/>
      <c r="G102" s="31"/>
      <c r="H102" s="32"/>
      <c r="I102" s="33"/>
      <c r="J102" s="33"/>
      <c r="K102" s="33"/>
      <c r="L102" s="33"/>
      <c r="M102" s="33"/>
      <c r="N102" s="33"/>
    </row>
    <row r="103" spans="1:14" ht="15.75" x14ac:dyDescent="0.25">
      <c r="A103" s="31"/>
      <c r="B103" s="31"/>
      <c r="C103" s="31"/>
      <c r="D103" s="31"/>
      <c r="E103" s="31"/>
      <c r="F103" s="31"/>
      <c r="G103" s="31"/>
      <c r="H103" s="32"/>
      <c r="I103" s="33"/>
      <c r="J103" s="33"/>
      <c r="K103" s="33"/>
      <c r="L103" s="33"/>
      <c r="M103" s="33"/>
      <c r="N103" s="33"/>
    </row>
    <row r="104" spans="1:14" ht="15" customHeight="1" x14ac:dyDescent="0.25">
      <c r="A104" s="88" t="s">
        <v>33</v>
      </c>
      <c r="B104" s="88"/>
      <c r="C104" s="88"/>
      <c r="D104" s="88"/>
      <c r="E104" s="88"/>
      <c r="F104" s="88"/>
      <c r="G104" s="88"/>
      <c r="H104" s="88"/>
      <c r="I104" s="89"/>
      <c r="J104" s="89"/>
      <c r="K104" s="89"/>
      <c r="L104" s="89"/>
      <c r="M104" s="89"/>
      <c r="N104" s="89"/>
    </row>
    <row r="105" spans="1:14" ht="50.25" customHeight="1" x14ac:dyDescent="0.25">
      <c r="A105" s="81" t="s">
        <v>0</v>
      </c>
      <c r="B105" s="81"/>
      <c r="C105" s="81" t="s">
        <v>1</v>
      </c>
      <c r="D105" s="11" t="s">
        <v>2</v>
      </c>
      <c r="E105" s="81" t="s">
        <v>3</v>
      </c>
      <c r="F105" s="81" t="s">
        <v>4</v>
      </c>
      <c r="G105" s="12" t="s">
        <v>5</v>
      </c>
      <c r="H105" s="81" t="s">
        <v>6</v>
      </c>
      <c r="I105" s="81" t="s">
        <v>7</v>
      </c>
      <c r="J105" s="80" t="s">
        <v>8</v>
      </c>
      <c r="K105" s="81" t="s">
        <v>9</v>
      </c>
      <c r="L105" s="81" t="s">
        <v>10</v>
      </c>
      <c r="M105" s="81" t="s">
        <v>11</v>
      </c>
      <c r="N105" s="81" t="s">
        <v>12</v>
      </c>
    </row>
    <row r="106" spans="1:14" ht="15" customHeight="1" x14ac:dyDescent="0.25">
      <c r="A106" s="81"/>
      <c r="B106" s="81" t="s">
        <v>13</v>
      </c>
      <c r="C106" s="81" t="s">
        <v>14</v>
      </c>
      <c r="D106" s="11"/>
      <c r="E106" s="81" t="s">
        <v>14</v>
      </c>
      <c r="F106" s="81" t="s">
        <v>14</v>
      </c>
      <c r="G106" s="12" t="s">
        <v>15</v>
      </c>
      <c r="H106" s="81" t="s">
        <v>16</v>
      </c>
      <c r="I106" s="81" t="s">
        <v>14</v>
      </c>
      <c r="J106" s="81" t="s">
        <v>14</v>
      </c>
      <c r="K106" s="81" t="s">
        <v>14</v>
      </c>
      <c r="L106" s="81" t="s">
        <v>14</v>
      </c>
      <c r="M106" s="81"/>
      <c r="N106" s="81"/>
    </row>
    <row r="107" spans="1:14" ht="15" customHeight="1" x14ac:dyDescent="0.25">
      <c r="A107" s="90">
        <v>1</v>
      </c>
      <c r="B107" s="87" t="s">
        <v>87</v>
      </c>
      <c r="C107" s="90" t="s">
        <v>131</v>
      </c>
      <c r="D107" s="34" t="s">
        <v>90</v>
      </c>
      <c r="E107" s="16">
        <v>0.09</v>
      </c>
      <c r="F107" s="16">
        <v>6.5000000000000002E-2</v>
      </c>
      <c r="G107" s="12">
        <v>450</v>
      </c>
      <c r="H107" s="12">
        <f>G107*E107</f>
        <v>40.5</v>
      </c>
      <c r="I107" s="29">
        <v>15.68</v>
      </c>
      <c r="J107" s="29">
        <v>12.61</v>
      </c>
      <c r="K107" s="29">
        <v>12.61</v>
      </c>
      <c r="L107" s="81">
        <f>(I107+K107)*4+(J107*9)</f>
        <v>226.64999999999998</v>
      </c>
      <c r="M107" s="22">
        <v>451</v>
      </c>
      <c r="N107" s="29" t="s">
        <v>102</v>
      </c>
    </row>
    <row r="108" spans="1:14" ht="15" customHeight="1" x14ac:dyDescent="0.25">
      <c r="A108" s="90"/>
      <c r="B108" s="87"/>
      <c r="C108" s="90"/>
      <c r="D108" s="34" t="s">
        <v>30</v>
      </c>
      <c r="E108" s="16">
        <v>0.01</v>
      </c>
      <c r="F108" s="16">
        <v>0.01</v>
      </c>
      <c r="G108" s="12">
        <v>44</v>
      </c>
      <c r="H108" s="12">
        <f t="shared" ref="H108:H128" si="13">G108*E108</f>
        <v>0.44</v>
      </c>
      <c r="I108" s="38"/>
      <c r="J108" s="38"/>
      <c r="K108" s="38"/>
      <c r="L108" s="38"/>
      <c r="M108" s="38"/>
      <c r="N108" s="12"/>
    </row>
    <row r="109" spans="1:14" ht="15" customHeight="1" x14ac:dyDescent="0.25">
      <c r="A109" s="90"/>
      <c r="B109" s="87"/>
      <c r="C109" s="90"/>
      <c r="D109" s="34" t="s">
        <v>101</v>
      </c>
      <c r="E109" s="16">
        <v>0.01</v>
      </c>
      <c r="F109" s="16">
        <v>0.01</v>
      </c>
      <c r="G109" s="12">
        <v>135</v>
      </c>
      <c r="H109" s="12">
        <f t="shared" si="13"/>
        <v>1.35</v>
      </c>
      <c r="I109" s="38"/>
      <c r="J109" s="38"/>
      <c r="K109" s="38"/>
      <c r="L109" s="38"/>
      <c r="M109" s="38"/>
      <c r="N109" s="12"/>
    </row>
    <row r="110" spans="1:14" ht="15" customHeight="1" x14ac:dyDescent="0.25">
      <c r="A110" s="90"/>
      <c r="B110" s="87"/>
      <c r="C110" s="90"/>
      <c r="D110" s="34" t="s">
        <v>24</v>
      </c>
      <c r="E110" s="16">
        <v>1.0999999999999999E-2</v>
      </c>
      <c r="F110" s="16">
        <v>8.0000000000000002E-3</v>
      </c>
      <c r="G110" s="12">
        <v>0</v>
      </c>
      <c r="H110" s="12">
        <f t="shared" si="13"/>
        <v>0</v>
      </c>
      <c r="I110" s="38"/>
      <c r="J110" s="38"/>
      <c r="K110" s="38"/>
      <c r="L110" s="38"/>
      <c r="M110" s="38"/>
      <c r="N110" s="12"/>
    </row>
    <row r="111" spans="1:14" ht="15" customHeight="1" x14ac:dyDescent="0.25">
      <c r="A111" s="90"/>
      <c r="B111" s="87"/>
      <c r="C111" s="90"/>
      <c r="D111" s="34" t="s">
        <v>47</v>
      </c>
      <c r="E111" s="16">
        <v>5.0000000000000001E-3</v>
      </c>
      <c r="F111" s="16">
        <v>5.0000000000000001E-3</v>
      </c>
      <c r="G111" s="12">
        <v>32</v>
      </c>
      <c r="H111" s="12">
        <f>G111*E111</f>
        <v>0.16</v>
      </c>
      <c r="I111" s="38"/>
      <c r="J111" s="38"/>
      <c r="K111" s="38"/>
      <c r="L111" s="38"/>
      <c r="M111" s="38"/>
      <c r="N111" s="12"/>
    </row>
    <row r="112" spans="1:14" ht="15" customHeight="1" x14ac:dyDescent="0.25">
      <c r="A112" s="90"/>
      <c r="B112" s="87"/>
      <c r="C112" s="90"/>
      <c r="D112" s="34" t="s">
        <v>46</v>
      </c>
      <c r="E112" s="16">
        <v>5.0000000000000001E-3</v>
      </c>
      <c r="F112" s="16">
        <v>3.0000000000000001E-3</v>
      </c>
      <c r="G112" s="12">
        <v>40</v>
      </c>
      <c r="H112" s="12">
        <f t="shared" ref="H112:H114" si="14">G112*E112</f>
        <v>0.2</v>
      </c>
      <c r="I112" s="38"/>
      <c r="J112" s="38"/>
      <c r="K112" s="38"/>
      <c r="L112" s="38"/>
      <c r="M112" s="38"/>
      <c r="N112" s="12"/>
    </row>
    <row r="113" spans="1:14" ht="15" customHeight="1" x14ac:dyDescent="0.25">
      <c r="A113" s="90"/>
      <c r="B113" s="87"/>
      <c r="C113" s="90"/>
      <c r="D113" s="34" t="s">
        <v>21</v>
      </c>
      <c r="E113" s="16">
        <v>4.0000000000000001E-3</v>
      </c>
      <c r="F113" s="16">
        <v>3.0000000000000001E-3</v>
      </c>
      <c r="G113" s="12">
        <v>35</v>
      </c>
      <c r="H113" s="12">
        <f t="shared" si="14"/>
        <v>0.14000000000000001</v>
      </c>
      <c r="I113" s="38"/>
      <c r="J113" s="38"/>
      <c r="K113" s="38"/>
      <c r="L113" s="81"/>
      <c r="M113" s="38"/>
      <c r="N113" s="12"/>
    </row>
    <row r="114" spans="1:14" ht="15" customHeight="1" x14ac:dyDescent="0.25">
      <c r="A114" s="90"/>
      <c r="B114" s="87"/>
      <c r="C114" s="90"/>
      <c r="D114" s="34" t="s">
        <v>26</v>
      </c>
      <c r="E114" s="16">
        <v>2E-3</v>
      </c>
      <c r="F114" s="16">
        <v>2E-3</v>
      </c>
      <c r="G114" s="12">
        <v>170</v>
      </c>
      <c r="H114" s="12">
        <f t="shared" si="14"/>
        <v>0.34</v>
      </c>
      <c r="I114" s="38"/>
      <c r="J114" s="38"/>
      <c r="K114" s="38"/>
      <c r="L114" s="38"/>
      <c r="M114" s="38"/>
      <c r="N114" s="12"/>
    </row>
    <row r="115" spans="1:14" ht="15" customHeight="1" x14ac:dyDescent="0.25">
      <c r="A115" s="90"/>
      <c r="B115" s="87"/>
      <c r="C115" s="90"/>
      <c r="D115" s="17" t="s">
        <v>51</v>
      </c>
      <c r="E115" s="35">
        <v>3.0000000000000001E-3</v>
      </c>
      <c r="F115" s="35">
        <v>3.0000000000000001E-3</v>
      </c>
      <c r="G115" s="18">
        <v>20</v>
      </c>
      <c r="H115" s="18">
        <f>G115*E115</f>
        <v>0.06</v>
      </c>
      <c r="I115" s="38"/>
      <c r="J115" s="38"/>
      <c r="K115" s="38"/>
      <c r="L115" s="38"/>
      <c r="M115" s="38"/>
      <c r="N115" s="12"/>
    </row>
    <row r="116" spans="1:14" s="8" customFormat="1" ht="15" customHeight="1" x14ac:dyDescent="0.25">
      <c r="A116" s="90"/>
      <c r="B116" s="87"/>
      <c r="C116" s="90"/>
      <c r="D116" s="17"/>
      <c r="E116" s="35"/>
      <c r="F116" s="35"/>
      <c r="G116" s="18"/>
      <c r="H116" s="18"/>
      <c r="I116" s="58"/>
      <c r="J116" s="58"/>
      <c r="K116" s="49"/>
      <c r="L116" s="49"/>
      <c r="M116" s="49"/>
      <c r="N116" s="49"/>
    </row>
    <row r="117" spans="1:14" ht="15" customHeight="1" x14ac:dyDescent="0.25">
      <c r="A117" s="90">
        <v>2</v>
      </c>
      <c r="B117" s="90" t="s">
        <v>88</v>
      </c>
      <c r="C117" s="90">
        <v>150</v>
      </c>
      <c r="D117" s="11" t="s">
        <v>89</v>
      </c>
      <c r="E117" s="81">
        <v>0.05</v>
      </c>
      <c r="F117" s="81">
        <v>0.05</v>
      </c>
      <c r="G117" s="12">
        <v>80</v>
      </c>
      <c r="H117" s="12">
        <f t="shared" ref="H117:H121" si="15">E117*G117</f>
        <v>4</v>
      </c>
      <c r="I117" s="81">
        <v>3.7</v>
      </c>
      <c r="J117" s="81">
        <v>4.25</v>
      </c>
      <c r="K117" s="81">
        <v>40.98</v>
      </c>
      <c r="L117" s="81">
        <f>(I117+K117)*4+(J117*9)</f>
        <v>216.97</v>
      </c>
      <c r="M117" s="81">
        <v>130301</v>
      </c>
      <c r="N117" s="81" t="s">
        <v>18</v>
      </c>
    </row>
    <row r="118" spans="1:14" ht="15" customHeight="1" x14ac:dyDescent="0.25">
      <c r="A118" s="90"/>
      <c r="B118" s="90"/>
      <c r="C118" s="90"/>
      <c r="D118" s="11" t="s">
        <v>24</v>
      </c>
      <c r="E118" s="81">
        <v>9.4E-2</v>
      </c>
      <c r="F118" s="81">
        <v>9.4E-2</v>
      </c>
      <c r="G118" s="12">
        <v>0</v>
      </c>
      <c r="H118" s="12">
        <f t="shared" si="15"/>
        <v>0</v>
      </c>
      <c r="I118" s="81"/>
      <c r="J118" s="81"/>
      <c r="K118" s="81"/>
      <c r="L118" s="81"/>
      <c r="M118" s="81"/>
      <c r="N118" s="81"/>
    </row>
    <row r="119" spans="1:14" ht="15" customHeight="1" x14ac:dyDescent="0.25">
      <c r="A119" s="90"/>
      <c r="B119" s="90"/>
      <c r="C119" s="90"/>
      <c r="D119" s="11" t="s">
        <v>91</v>
      </c>
      <c r="E119" s="16">
        <v>5.0000000000000001E-3</v>
      </c>
      <c r="F119" s="81">
        <v>5.0000000000000001E-3</v>
      </c>
      <c r="G119" s="12">
        <v>595</v>
      </c>
      <c r="H119" s="12">
        <f t="shared" si="15"/>
        <v>2.9750000000000001</v>
      </c>
      <c r="I119" s="81"/>
      <c r="J119" s="81"/>
      <c r="K119" s="81"/>
      <c r="L119" s="81"/>
      <c r="M119" s="81"/>
      <c r="N119" s="81"/>
    </row>
    <row r="120" spans="1:14" ht="15" customHeight="1" x14ac:dyDescent="0.25">
      <c r="A120" s="90"/>
      <c r="B120" s="90"/>
      <c r="C120" s="90"/>
      <c r="D120" s="11" t="s">
        <v>51</v>
      </c>
      <c r="E120" s="81">
        <v>2E-3</v>
      </c>
      <c r="F120" s="81">
        <v>2E-3</v>
      </c>
      <c r="G120" s="12">
        <v>20</v>
      </c>
      <c r="H120" s="12">
        <f t="shared" si="15"/>
        <v>0.04</v>
      </c>
      <c r="I120" s="16"/>
      <c r="J120" s="81"/>
      <c r="K120" s="81"/>
      <c r="L120" s="81"/>
      <c r="M120" s="81"/>
      <c r="N120" s="81"/>
    </row>
    <row r="121" spans="1:14" s="8" customFormat="1" ht="23.1" customHeight="1" x14ac:dyDescent="0.25">
      <c r="A121" s="97">
        <v>3</v>
      </c>
      <c r="B121" s="97" t="s">
        <v>141</v>
      </c>
      <c r="C121" s="97">
        <v>80</v>
      </c>
      <c r="D121" s="17" t="s">
        <v>72</v>
      </c>
      <c r="E121" s="35">
        <v>0.08</v>
      </c>
      <c r="F121" s="35">
        <v>7.0000000000000007E-2</v>
      </c>
      <c r="G121" s="18">
        <v>70</v>
      </c>
      <c r="H121" s="18">
        <f t="shared" si="15"/>
        <v>5.6000000000000005</v>
      </c>
      <c r="I121" s="83">
        <v>0.8</v>
      </c>
      <c r="J121" s="83">
        <v>0.1</v>
      </c>
      <c r="K121" s="83">
        <v>2.8</v>
      </c>
      <c r="L121" s="83">
        <v>15</v>
      </c>
      <c r="M121" s="20"/>
      <c r="N121" s="81"/>
    </row>
    <row r="122" spans="1:14" s="8" customFormat="1" ht="23.1" customHeight="1" x14ac:dyDescent="0.25">
      <c r="A122" s="97"/>
      <c r="B122" s="97"/>
      <c r="C122" s="97"/>
      <c r="D122" s="17"/>
      <c r="E122" s="35"/>
      <c r="F122" s="18"/>
      <c r="G122" s="18"/>
      <c r="H122" s="18"/>
      <c r="I122" s="83"/>
      <c r="J122" s="83"/>
      <c r="K122" s="83"/>
      <c r="L122" s="83"/>
      <c r="M122" s="18"/>
      <c r="N122" s="82"/>
    </row>
    <row r="123" spans="1:14" ht="19.5" customHeight="1" x14ac:dyDescent="0.25">
      <c r="A123" s="81">
        <v>4</v>
      </c>
      <c r="B123" s="81" t="s">
        <v>103</v>
      </c>
      <c r="C123" s="81">
        <v>50</v>
      </c>
      <c r="D123" s="11" t="s">
        <v>30</v>
      </c>
      <c r="E123" s="81">
        <v>0.05</v>
      </c>
      <c r="F123" s="81">
        <v>0.05</v>
      </c>
      <c r="G123" s="12">
        <v>44</v>
      </c>
      <c r="H123" s="12">
        <f t="shared" ref="H123" si="16">G123*E123</f>
        <v>2.2000000000000002</v>
      </c>
      <c r="I123" s="81">
        <v>4.8</v>
      </c>
      <c r="J123" s="81">
        <v>1.8</v>
      </c>
      <c r="K123" s="81">
        <v>30</v>
      </c>
      <c r="L123" s="81">
        <f>(I123+K123)*4+(J123*9)</f>
        <v>155.39999999999998</v>
      </c>
      <c r="M123" s="81">
        <v>200102</v>
      </c>
      <c r="N123" s="81" t="s">
        <v>18</v>
      </c>
    </row>
    <row r="124" spans="1:14" ht="15" customHeight="1" x14ac:dyDescent="0.25">
      <c r="A124" s="90">
        <v>5</v>
      </c>
      <c r="B124" s="90" t="s">
        <v>65</v>
      </c>
      <c r="C124" s="90" t="s">
        <v>31</v>
      </c>
      <c r="D124" s="34" t="s">
        <v>57</v>
      </c>
      <c r="E124" s="16">
        <v>4.0000000000000001E-3</v>
      </c>
      <c r="F124" s="16">
        <v>4.0000000000000001E-3</v>
      </c>
      <c r="G124" s="12">
        <v>800</v>
      </c>
      <c r="H124" s="12">
        <f t="shared" si="13"/>
        <v>3.2</v>
      </c>
      <c r="I124" s="12">
        <v>3.68</v>
      </c>
      <c r="J124" s="12">
        <v>3.48</v>
      </c>
      <c r="K124" s="12">
        <v>14.62</v>
      </c>
      <c r="L124" s="81">
        <f>(I124+K124)*4+(J124*9)</f>
        <v>104.52000000000001</v>
      </c>
      <c r="M124" s="81">
        <v>160101</v>
      </c>
      <c r="N124" s="81" t="s">
        <v>18</v>
      </c>
    </row>
    <row r="125" spans="1:14" ht="15" customHeight="1" x14ac:dyDescent="0.25">
      <c r="A125" s="90"/>
      <c r="B125" s="90"/>
      <c r="C125" s="90"/>
      <c r="D125" s="34" t="s">
        <v>48</v>
      </c>
      <c r="E125" s="16">
        <v>0.13400000000000001</v>
      </c>
      <c r="F125" s="16">
        <v>0.13400000000000001</v>
      </c>
      <c r="G125" s="12">
        <v>0</v>
      </c>
      <c r="H125" s="12">
        <f t="shared" si="13"/>
        <v>0</v>
      </c>
      <c r="I125" s="38"/>
      <c r="J125" s="38"/>
      <c r="K125" s="38"/>
      <c r="L125" s="38"/>
      <c r="M125" s="38"/>
      <c r="N125" s="38"/>
    </row>
    <row r="126" spans="1:14" ht="15" customHeight="1" x14ac:dyDescent="0.25">
      <c r="A126" s="90"/>
      <c r="B126" s="90"/>
      <c r="C126" s="90"/>
      <c r="D126" s="34" t="s">
        <v>55</v>
      </c>
      <c r="E126" s="16">
        <v>0.02</v>
      </c>
      <c r="F126" s="16">
        <v>0.02</v>
      </c>
      <c r="G126" s="12">
        <v>73</v>
      </c>
      <c r="H126" s="12">
        <f t="shared" si="13"/>
        <v>1.46</v>
      </c>
      <c r="I126" s="12"/>
      <c r="J126" s="12"/>
      <c r="K126" s="12"/>
      <c r="L126" s="81"/>
      <c r="M126" s="12"/>
      <c r="N126" s="38"/>
    </row>
    <row r="127" spans="1:14" ht="15" customHeight="1" x14ac:dyDescent="0.25">
      <c r="A127" s="90"/>
      <c r="B127" s="90"/>
      <c r="C127" s="90"/>
      <c r="D127" s="34" t="s">
        <v>20</v>
      </c>
      <c r="E127" s="16">
        <v>0.1</v>
      </c>
      <c r="F127" s="16">
        <v>0.1</v>
      </c>
      <c r="G127" s="12">
        <v>65</v>
      </c>
      <c r="H127" s="12">
        <f t="shared" si="13"/>
        <v>6.5</v>
      </c>
      <c r="I127" s="57"/>
      <c r="J127" s="38"/>
      <c r="K127" s="38"/>
      <c r="L127" s="38"/>
      <c r="M127" s="38"/>
      <c r="N127" s="38"/>
    </row>
    <row r="128" spans="1:14" ht="15" customHeight="1" x14ac:dyDescent="0.25">
      <c r="A128" s="81">
        <v>7</v>
      </c>
      <c r="B128" s="81" t="s">
        <v>81</v>
      </c>
      <c r="C128" s="81">
        <v>120</v>
      </c>
      <c r="D128" s="11" t="s">
        <v>81</v>
      </c>
      <c r="E128" s="81">
        <v>0.12</v>
      </c>
      <c r="F128" s="81">
        <v>0.12</v>
      </c>
      <c r="G128" s="12">
        <v>60</v>
      </c>
      <c r="H128" s="12">
        <f t="shared" si="13"/>
        <v>7.1999999999999993</v>
      </c>
      <c r="I128" s="39">
        <v>0.6</v>
      </c>
      <c r="J128" s="39">
        <v>0.6</v>
      </c>
      <c r="K128" s="39">
        <v>14.7</v>
      </c>
      <c r="L128" s="81">
        <f>(I128+K128)*4+(J128*9)</f>
        <v>66.599999999999994</v>
      </c>
      <c r="M128" s="27">
        <v>210110</v>
      </c>
      <c r="N128" s="27" t="s">
        <v>18</v>
      </c>
    </row>
    <row r="129" spans="1:14" ht="15" customHeight="1" x14ac:dyDescent="0.25">
      <c r="A129" s="88" t="s">
        <v>27</v>
      </c>
      <c r="B129" s="88"/>
      <c r="C129" s="88"/>
      <c r="D129" s="88"/>
      <c r="E129" s="88"/>
      <c r="F129" s="88"/>
      <c r="G129" s="88"/>
      <c r="H129" s="24">
        <f>SUM(H107:H128)</f>
        <v>76.365000000000023</v>
      </c>
      <c r="I129" s="24">
        <f>SUM(I107:I128)</f>
        <v>29.26</v>
      </c>
      <c r="J129" s="24">
        <f>SUM(J107:J128)</f>
        <v>22.840000000000003</v>
      </c>
      <c r="K129" s="24">
        <f>SUM(K107:K128)</f>
        <v>115.71</v>
      </c>
      <c r="L129" s="24">
        <f>SUM(L107:L128)</f>
        <v>785.14</v>
      </c>
      <c r="M129" s="36"/>
      <c r="N129" s="27"/>
    </row>
    <row r="130" spans="1:14" x14ac:dyDescent="0.25">
      <c r="A130"/>
      <c r="B130"/>
      <c r="C130"/>
      <c r="D130"/>
      <c r="E130"/>
      <c r="F130"/>
      <c r="G130"/>
      <c r="H130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x14ac:dyDescent="0.25">
      <c r="A133"/>
      <c r="B133"/>
      <c r="C133"/>
      <c r="D133"/>
      <c r="E133"/>
      <c r="F133"/>
      <c r="G133"/>
      <c r="H133"/>
    </row>
    <row r="134" spans="1:14" x14ac:dyDescent="0.25">
      <c r="A134"/>
      <c r="B134"/>
      <c r="C134"/>
      <c r="D134"/>
      <c r="E134"/>
      <c r="F134"/>
      <c r="G134"/>
      <c r="H134"/>
    </row>
    <row r="135" spans="1:14" ht="15.75" x14ac:dyDescent="0.25">
      <c r="A135" s="88" t="s">
        <v>82</v>
      </c>
      <c r="B135" s="88"/>
      <c r="C135" s="88"/>
      <c r="D135" s="88"/>
      <c r="E135" s="88"/>
      <c r="F135" s="88"/>
      <c r="G135" s="88"/>
      <c r="H135" s="88"/>
      <c r="I135" s="89"/>
      <c r="J135" s="89"/>
      <c r="K135" s="89"/>
      <c r="L135" s="89"/>
      <c r="M135" s="89"/>
      <c r="N135" s="89"/>
    </row>
    <row r="136" spans="1:14" ht="54" customHeight="1" x14ac:dyDescent="0.25">
      <c r="A136" s="81" t="s">
        <v>0</v>
      </c>
      <c r="B136" s="81"/>
      <c r="C136" s="81" t="s">
        <v>1</v>
      </c>
      <c r="D136" s="11" t="s">
        <v>2</v>
      </c>
      <c r="E136" s="81" t="s">
        <v>3</v>
      </c>
      <c r="F136" s="81" t="s">
        <v>4</v>
      </c>
      <c r="G136" s="12" t="s">
        <v>5</v>
      </c>
      <c r="H136" s="81" t="s">
        <v>6</v>
      </c>
      <c r="I136" s="81" t="s">
        <v>7</v>
      </c>
      <c r="J136" s="81" t="s">
        <v>8</v>
      </c>
      <c r="K136" s="81" t="s">
        <v>9</v>
      </c>
      <c r="L136" s="81" t="s">
        <v>10</v>
      </c>
      <c r="M136" s="81" t="s">
        <v>11</v>
      </c>
      <c r="N136" s="81" t="s">
        <v>12</v>
      </c>
    </row>
    <row r="137" spans="1:14" ht="15" customHeight="1" x14ac:dyDescent="0.25">
      <c r="A137" s="81"/>
      <c r="B137" s="81" t="s">
        <v>13</v>
      </c>
      <c r="C137" s="81" t="s">
        <v>14</v>
      </c>
      <c r="D137" s="11"/>
      <c r="E137" s="81" t="s">
        <v>14</v>
      </c>
      <c r="F137" s="81" t="s">
        <v>14</v>
      </c>
      <c r="G137" s="12" t="s">
        <v>15</v>
      </c>
      <c r="H137" s="81" t="s">
        <v>16</v>
      </c>
      <c r="I137" s="81" t="s">
        <v>14</v>
      </c>
      <c r="J137" s="81" t="s">
        <v>14</v>
      </c>
      <c r="K137" s="81" t="s">
        <v>14</v>
      </c>
      <c r="L137" s="81" t="s">
        <v>14</v>
      </c>
      <c r="M137" s="81"/>
      <c r="N137" s="81"/>
    </row>
    <row r="138" spans="1:14" s="8" customFormat="1" ht="15" customHeight="1" x14ac:dyDescent="0.25">
      <c r="A138" s="97">
        <v>1</v>
      </c>
      <c r="B138" s="87" t="s">
        <v>77</v>
      </c>
      <c r="C138" s="90" t="s">
        <v>117</v>
      </c>
      <c r="D138" s="11" t="s">
        <v>43</v>
      </c>
      <c r="E138" s="16">
        <v>0.12</v>
      </c>
      <c r="F138" s="81">
        <v>0.1</v>
      </c>
      <c r="G138" s="12">
        <v>350</v>
      </c>
      <c r="H138" s="12">
        <f>G138*E138</f>
        <v>42</v>
      </c>
      <c r="I138" s="81">
        <v>8.84</v>
      </c>
      <c r="J138" s="81">
        <v>9.0399999999999991</v>
      </c>
      <c r="K138" s="81">
        <v>9.35</v>
      </c>
      <c r="L138" s="81">
        <f>(I138+K138)*4+(J138*9)</f>
        <v>154.11999999999998</v>
      </c>
      <c r="M138" s="81">
        <v>204</v>
      </c>
      <c r="N138" s="81" t="s">
        <v>18</v>
      </c>
    </row>
    <row r="139" spans="1:14" s="8" customFormat="1" ht="15" customHeight="1" x14ac:dyDescent="0.25">
      <c r="A139" s="97"/>
      <c r="B139" s="87"/>
      <c r="C139" s="90"/>
      <c r="D139" s="11" t="s">
        <v>30</v>
      </c>
      <c r="E139" s="81">
        <v>0.01</v>
      </c>
      <c r="F139" s="81">
        <v>0.01</v>
      </c>
      <c r="G139" s="12">
        <v>44</v>
      </c>
      <c r="H139" s="12">
        <f t="shared" ref="H139:H149" si="17">G139*E139</f>
        <v>0.44</v>
      </c>
      <c r="I139" s="81"/>
      <c r="J139" s="81"/>
      <c r="K139" s="81"/>
      <c r="L139" s="81"/>
      <c r="M139" s="81"/>
      <c r="N139" s="81"/>
    </row>
    <row r="140" spans="1:14" s="8" customFormat="1" ht="15" customHeight="1" x14ac:dyDescent="0.25">
      <c r="A140" s="97"/>
      <c r="B140" s="87"/>
      <c r="C140" s="90"/>
      <c r="D140" s="30" t="s">
        <v>21</v>
      </c>
      <c r="E140" s="83">
        <v>0.01</v>
      </c>
      <c r="F140" s="83">
        <v>8.0000000000000002E-3</v>
      </c>
      <c r="G140" s="18">
        <v>35</v>
      </c>
      <c r="H140" s="18">
        <f t="shared" si="17"/>
        <v>0.35000000000000003</v>
      </c>
      <c r="I140" s="81"/>
      <c r="J140" s="81"/>
      <c r="K140" s="81"/>
      <c r="L140" s="81"/>
      <c r="M140" s="81"/>
      <c r="N140" s="81"/>
    </row>
    <row r="141" spans="1:14" s="8" customFormat="1" ht="15" customHeight="1" x14ac:dyDescent="0.25">
      <c r="A141" s="97"/>
      <c r="B141" s="87"/>
      <c r="C141" s="90"/>
      <c r="D141" s="30" t="s">
        <v>22</v>
      </c>
      <c r="E141" s="83">
        <v>5.0000000000000001E-3</v>
      </c>
      <c r="F141" s="83">
        <v>5.0000000000000001E-3</v>
      </c>
      <c r="G141" s="18">
        <v>32</v>
      </c>
      <c r="H141" s="18">
        <f t="shared" si="17"/>
        <v>0.16</v>
      </c>
      <c r="I141" s="83"/>
      <c r="J141" s="83"/>
      <c r="K141" s="83"/>
      <c r="L141" s="83"/>
      <c r="M141" s="83"/>
      <c r="N141" s="83"/>
    </row>
    <row r="142" spans="1:14" s="8" customFormat="1" ht="15" customHeight="1" x14ac:dyDescent="0.25">
      <c r="A142" s="97"/>
      <c r="B142" s="87"/>
      <c r="C142" s="90"/>
      <c r="D142" s="30" t="s">
        <v>23</v>
      </c>
      <c r="E142" s="83">
        <v>5.0000000000000001E-3</v>
      </c>
      <c r="F142" s="83">
        <v>4.0000000000000001E-3</v>
      </c>
      <c r="G142" s="18">
        <v>108</v>
      </c>
      <c r="H142" s="18">
        <f t="shared" si="17"/>
        <v>0.54</v>
      </c>
      <c r="I142" s="83"/>
      <c r="J142" s="83"/>
      <c r="K142" s="83"/>
      <c r="L142" s="83"/>
      <c r="M142" s="83"/>
      <c r="N142" s="83"/>
    </row>
    <row r="143" spans="1:14" s="8" customFormat="1" ht="15" customHeight="1" x14ac:dyDescent="0.25">
      <c r="A143" s="97"/>
      <c r="B143" s="87"/>
      <c r="C143" s="90"/>
      <c r="D143" s="30" t="s">
        <v>51</v>
      </c>
      <c r="E143" s="83">
        <v>4.0000000000000001E-3</v>
      </c>
      <c r="F143" s="83">
        <v>4.0000000000000001E-3</v>
      </c>
      <c r="G143" s="18">
        <v>20</v>
      </c>
      <c r="H143" s="18">
        <f t="shared" si="17"/>
        <v>0.08</v>
      </c>
      <c r="I143" s="83"/>
      <c r="J143" s="83"/>
      <c r="K143" s="83"/>
      <c r="L143" s="83"/>
      <c r="M143" s="83"/>
      <c r="N143" s="83"/>
    </row>
    <row r="144" spans="1:14" s="8" customFormat="1" ht="15" customHeight="1" x14ac:dyDescent="0.25">
      <c r="A144" s="97"/>
      <c r="B144" s="87"/>
      <c r="C144" s="90"/>
      <c r="D144" s="30" t="s">
        <v>25</v>
      </c>
      <c r="E144" s="83">
        <v>0.01</v>
      </c>
      <c r="F144" s="83">
        <v>0.01</v>
      </c>
      <c r="G144" s="18">
        <v>135</v>
      </c>
      <c r="H144" s="18">
        <f t="shared" si="17"/>
        <v>1.35</v>
      </c>
      <c r="I144" s="83"/>
      <c r="J144" s="83"/>
      <c r="K144" s="83"/>
      <c r="L144" s="83"/>
      <c r="M144" s="83"/>
      <c r="N144" s="83"/>
    </row>
    <row r="145" spans="1:14" s="8" customFormat="1" ht="15" customHeight="1" x14ac:dyDescent="0.25">
      <c r="A145" s="97"/>
      <c r="B145" s="87"/>
      <c r="C145" s="90"/>
      <c r="D145" s="30" t="s">
        <v>53</v>
      </c>
      <c r="E145" s="83">
        <v>0.01</v>
      </c>
      <c r="F145" s="83">
        <v>0.01</v>
      </c>
      <c r="G145" s="18">
        <v>200</v>
      </c>
      <c r="H145" s="18">
        <f t="shared" si="17"/>
        <v>2</v>
      </c>
      <c r="I145" s="83"/>
      <c r="J145" s="83"/>
      <c r="K145" s="83"/>
      <c r="L145" s="83"/>
      <c r="M145" s="83"/>
      <c r="N145" s="83"/>
    </row>
    <row r="146" spans="1:14" s="8" customFormat="1" ht="15" customHeight="1" x14ac:dyDescent="0.25">
      <c r="A146" s="97"/>
      <c r="B146" s="87"/>
      <c r="C146" s="90"/>
      <c r="D146" s="30"/>
      <c r="E146" s="83"/>
      <c r="F146" s="83"/>
      <c r="G146" s="18"/>
      <c r="H146" s="18"/>
      <c r="I146" s="35"/>
      <c r="J146" s="35"/>
      <c r="K146" s="83"/>
      <c r="L146" s="83"/>
      <c r="M146" s="83"/>
      <c r="N146" s="83"/>
    </row>
    <row r="147" spans="1:14" s="8" customFormat="1" ht="15" customHeight="1" x14ac:dyDescent="0.25">
      <c r="A147" s="97">
        <v>2</v>
      </c>
      <c r="B147" s="97" t="s">
        <v>109</v>
      </c>
      <c r="C147" s="97" t="s">
        <v>110</v>
      </c>
      <c r="D147" s="30" t="s">
        <v>85</v>
      </c>
      <c r="E147" s="35">
        <v>0.05</v>
      </c>
      <c r="F147" s="35">
        <v>0.05</v>
      </c>
      <c r="G147" s="18">
        <v>45</v>
      </c>
      <c r="H147" s="18">
        <f t="shared" si="17"/>
        <v>2.25</v>
      </c>
      <c r="I147" s="83">
        <v>5.6</v>
      </c>
      <c r="J147" s="83">
        <v>4.2</v>
      </c>
      <c r="K147" s="83">
        <v>36</v>
      </c>
      <c r="L147" s="83">
        <v>204.3</v>
      </c>
      <c r="M147" s="83">
        <v>205</v>
      </c>
      <c r="N147" s="83" t="s">
        <v>111</v>
      </c>
    </row>
    <row r="148" spans="1:14" s="8" customFormat="1" ht="15" customHeight="1" x14ac:dyDescent="0.25">
      <c r="A148" s="97"/>
      <c r="B148" s="97"/>
      <c r="C148" s="97"/>
      <c r="D148" s="30" t="s">
        <v>52</v>
      </c>
      <c r="E148" s="35">
        <v>5.0000000000000001E-3</v>
      </c>
      <c r="F148" s="35">
        <v>5.0000000000000001E-3</v>
      </c>
      <c r="G148" s="18">
        <v>595</v>
      </c>
      <c r="H148" s="18">
        <f t="shared" si="17"/>
        <v>2.9750000000000001</v>
      </c>
      <c r="I148" s="83"/>
      <c r="J148" s="83"/>
      <c r="K148" s="83"/>
      <c r="L148" s="83"/>
      <c r="M148" s="83"/>
      <c r="N148" s="83"/>
    </row>
    <row r="149" spans="1:14" s="8" customFormat="1" ht="15" customHeight="1" x14ac:dyDescent="0.25">
      <c r="A149" s="97"/>
      <c r="B149" s="97"/>
      <c r="C149" s="97"/>
      <c r="D149" s="30" t="s">
        <v>51</v>
      </c>
      <c r="E149" s="35">
        <v>2E-3</v>
      </c>
      <c r="F149" s="35">
        <v>2E-3</v>
      </c>
      <c r="G149" s="18">
        <v>20</v>
      </c>
      <c r="H149" s="18">
        <f t="shared" si="17"/>
        <v>0.04</v>
      </c>
      <c r="I149" s="35"/>
      <c r="J149" s="83"/>
      <c r="K149" s="83"/>
      <c r="L149" s="83"/>
      <c r="M149" s="83"/>
      <c r="N149" s="83"/>
    </row>
    <row r="150" spans="1:14" s="8" customFormat="1" ht="22.5" customHeight="1" x14ac:dyDescent="0.25">
      <c r="A150" s="97">
        <v>3</v>
      </c>
      <c r="B150" s="97" t="s">
        <v>142</v>
      </c>
      <c r="C150" s="97">
        <v>70</v>
      </c>
      <c r="D150" s="17" t="s">
        <v>130</v>
      </c>
      <c r="E150" s="35">
        <v>7.0000000000000007E-2</v>
      </c>
      <c r="F150" s="35">
        <v>0.06</v>
      </c>
      <c r="G150" s="18">
        <v>60</v>
      </c>
      <c r="H150" s="18">
        <f t="shared" ref="H150" si="18">E150*G150</f>
        <v>4.2</v>
      </c>
      <c r="I150" s="18">
        <v>0.6</v>
      </c>
      <c r="J150" s="18">
        <v>0</v>
      </c>
      <c r="K150" s="18">
        <v>3.8</v>
      </c>
      <c r="L150" s="81">
        <v>14</v>
      </c>
      <c r="M150" s="20">
        <v>100505</v>
      </c>
      <c r="N150" s="81" t="s">
        <v>18</v>
      </c>
    </row>
    <row r="151" spans="1:14" s="8" customFormat="1" ht="22.5" customHeight="1" x14ac:dyDescent="0.25">
      <c r="A151" s="97"/>
      <c r="B151" s="97"/>
      <c r="C151" s="97"/>
      <c r="D151" s="17"/>
      <c r="E151" s="35"/>
      <c r="F151" s="18"/>
      <c r="G151" s="18"/>
      <c r="H151" s="18"/>
      <c r="I151" s="18"/>
      <c r="J151" s="18"/>
      <c r="K151" s="18"/>
      <c r="L151" s="82"/>
      <c r="M151" s="18"/>
      <c r="N151" s="82"/>
    </row>
    <row r="152" spans="1:14" ht="15.75" x14ac:dyDescent="0.25">
      <c r="A152" s="81">
        <v>4</v>
      </c>
      <c r="B152" s="81" t="s">
        <v>103</v>
      </c>
      <c r="C152" s="81">
        <v>60</v>
      </c>
      <c r="D152" s="11" t="s">
        <v>30</v>
      </c>
      <c r="E152" s="81">
        <v>0.06</v>
      </c>
      <c r="F152" s="81">
        <v>0.06</v>
      </c>
      <c r="G152" s="12">
        <v>44</v>
      </c>
      <c r="H152" s="12">
        <f t="shared" ref="H152:H156" si="19">G152*E152</f>
        <v>2.6399999999999997</v>
      </c>
      <c r="I152" s="81">
        <v>4.8</v>
      </c>
      <c r="J152" s="81">
        <v>1.8</v>
      </c>
      <c r="K152" s="81">
        <v>30</v>
      </c>
      <c r="L152" s="81">
        <f>(I152+K152)*4+(J152*9)</f>
        <v>155.39999999999998</v>
      </c>
      <c r="M152" s="81">
        <v>200102</v>
      </c>
      <c r="N152" s="81" t="s">
        <v>18</v>
      </c>
    </row>
    <row r="153" spans="1:14" ht="15.75" x14ac:dyDescent="0.25">
      <c r="A153" s="90">
        <v>5</v>
      </c>
      <c r="B153" s="90" t="s">
        <v>121</v>
      </c>
      <c r="C153" s="90">
        <v>200</v>
      </c>
      <c r="D153" s="11" t="s">
        <v>122</v>
      </c>
      <c r="E153" s="81">
        <v>0.03</v>
      </c>
      <c r="F153" s="81">
        <v>0.03</v>
      </c>
      <c r="G153" s="12">
        <v>60</v>
      </c>
      <c r="H153" s="12">
        <f t="shared" si="19"/>
        <v>1.7999999999999998</v>
      </c>
      <c r="I153" s="81">
        <v>0.4</v>
      </c>
      <c r="J153" s="81">
        <v>0.4</v>
      </c>
      <c r="K153" s="81">
        <v>9.8000000000000007</v>
      </c>
      <c r="L153" s="22">
        <v>47</v>
      </c>
      <c r="M153" s="81">
        <v>160209</v>
      </c>
      <c r="N153" s="81" t="s">
        <v>18</v>
      </c>
    </row>
    <row r="154" spans="1:14" ht="15.75" x14ac:dyDescent="0.25">
      <c r="A154" s="90"/>
      <c r="B154" s="91"/>
      <c r="C154" s="91"/>
      <c r="D154" s="11" t="s">
        <v>24</v>
      </c>
      <c r="E154" s="81">
        <v>0.17599999999999999</v>
      </c>
      <c r="F154" s="81">
        <v>0.17100000000000001</v>
      </c>
      <c r="G154" s="12">
        <v>0</v>
      </c>
      <c r="H154" s="12">
        <f t="shared" si="19"/>
        <v>0</v>
      </c>
      <c r="I154" s="81"/>
      <c r="J154" s="81"/>
      <c r="K154" s="81"/>
      <c r="L154" s="81"/>
      <c r="M154" s="81"/>
      <c r="N154" s="81"/>
    </row>
    <row r="155" spans="1:14" ht="15" customHeight="1" x14ac:dyDescent="0.25">
      <c r="A155" s="90"/>
      <c r="B155" s="91"/>
      <c r="C155" s="91"/>
      <c r="D155" s="11" t="s">
        <v>41</v>
      </c>
      <c r="E155" s="81">
        <v>1.2999999999999999E-2</v>
      </c>
      <c r="F155" s="81">
        <v>1.2999999999999999E-2</v>
      </c>
      <c r="G155" s="12">
        <v>73</v>
      </c>
      <c r="H155" s="12">
        <f t="shared" si="19"/>
        <v>0.94899999999999995</v>
      </c>
      <c r="I155" s="12"/>
      <c r="J155" s="81"/>
      <c r="K155" s="81"/>
      <c r="L155" s="81"/>
      <c r="M155" s="81"/>
      <c r="N155" s="81"/>
    </row>
    <row r="156" spans="1:14" s="8" customFormat="1" ht="15.75" x14ac:dyDescent="0.25">
      <c r="A156" s="83">
        <v>7</v>
      </c>
      <c r="B156" s="83" t="s">
        <v>143</v>
      </c>
      <c r="C156" s="83">
        <v>40</v>
      </c>
      <c r="D156" s="30" t="s">
        <v>68</v>
      </c>
      <c r="E156" s="83">
        <v>0.04</v>
      </c>
      <c r="F156" s="83">
        <v>0.04</v>
      </c>
      <c r="G156" s="18">
        <v>375</v>
      </c>
      <c r="H156" s="18">
        <f t="shared" si="19"/>
        <v>15</v>
      </c>
      <c r="I156" s="51">
        <v>4.5</v>
      </c>
      <c r="J156" s="51">
        <v>17</v>
      </c>
      <c r="K156" s="51">
        <v>67</v>
      </c>
      <c r="L156" s="83">
        <v>439</v>
      </c>
      <c r="M156" s="51"/>
      <c r="N156" s="51"/>
    </row>
    <row r="157" spans="1:14" ht="14.25" customHeight="1" x14ac:dyDescent="0.25">
      <c r="A157" s="88" t="s">
        <v>27</v>
      </c>
      <c r="B157" s="88"/>
      <c r="C157" s="88"/>
      <c r="D157" s="88"/>
      <c r="E157" s="88"/>
      <c r="F157" s="88"/>
      <c r="G157" s="88"/>
      <c r="H157" s="24">
        <f>SUM(H138:H156)</f>
        <v>76.774000000000001</v>
      </c>
      <c r="I157" s="24">
        <f>SUM(I138:I156)</f>
        <v>24.74</v>
      </c>
      <c r="J157" s="24">
        <f>SUM(J138:J156)</f>
        <v>32.44</v>
      </c>
      <c r="K157" s="24">
        <f>SUM(K138:K156)</f>
        <v>155.94999999999999</v>
      </c>
      <c r="L157" s="24">
        <f>SUM(L138:L156)</f>
        <v>1013.8199999999999</v>
      </c>
      <c r="M157" s="36"/>
      <c r="N157" s="27"/>
    </row>
    <row r="158" spans="1:14" ht="15.75" x14ac:dyDescent="0.25">
      <c r="A158" s="26"/>
      <c r="B158" s="36" t="s">
        <v>75</v>
      </c>
      <c r="C158" s="27"/>
      <c r="D158" s="27"/>
      <c r="E158" s="26"/>
      <c r="F158" s="26"/>
      <c r="G158" s="26"/>
      <c r="H158" s="40">
        <f>H28+H58+H97+H129+H157</f>
        <v>375.12</v>
      </c>
      <c r="I158" s="40">
        <f>I28+I58+I97+I129+I157</f>
        <v>120.82</v>
      </c>
      <c r="J158" s="40">
        <f>J28+J58+J97+J129+J157</f>
        <v>146.04</v>
      </c>
      <c r="K158" s="40">
        <f>K28+K58+K97+K129+K157</f>
        <v>559.30999999999995</v>
      </c>
      <c r="L158" s="24">
        <f>SUM(L139:L157)</f>
        <v>1873.52</v>
      </c>
      <c r="M158" s="26"/>
      <c r="N158" s="26"/>
    </row>
    <row r="159" spans="1:14" ht="15.75" x14ac:dyDescent="0.25">
      <c r="A159" s="26"/>
      <c r="B159" s="36" t="s">
        <v>76</v>
      </c>
      <c r="C159" s="27"/>
      <c r="D159" s="27"/>
      <c r="E159" s="26"/>
      <c r="F159" s="26"/>
      <c r="G159" s="26"/>
      <c r="H159" s="40">
        <f>H158/5</f>
        <v>75.024000000000001</v>
      </c>
      <c r="I159" s="40">
        <f t="shared" ref="I159:L159" si="20">I158/5</f>
        <v>24.163999999999998</v>
      </c>
      <c r="J159" s="40">
        <f t="shared" si="20"/>
        <v>29.207999999999998</v>
      </c>
      <c r="K159" s="40">
        <f t="shared" si="20"/>
        <v>111.86199999999999</v>
      </c>
      <c r="L159" s="40">
        <f t="shared" si="20"/>
        <v>374.70400000000001</v>
      </c>
      <c r="M159" s="26"/>
      <c r="N159" s="26"/>
    </row>
  </sheetData>
  <mergeCells count="65">
    <mergeCell ref="A16:A20"/>
    <mergeCell ref="B16:B20"/>
    <mergeCell ref="C16:C20"/>
    <mergeCell ref="A3:N3"/>
    <mergeCell ref="A4:N4"/>
    <mergeCell ref="A7:A15"/>
    <mergeCell ref="B7:B15"/>
    <mergeCell ref="C7:C15"/>
    <mergeCell ref="A21:A22"/>
    <mergeCell ref="B21:B22"/>
    <mergeCell ref="C21:C22"/>
    <mergeCell ref="A23:A25"/>
    <mergeCell ref="B23:B25"/>
    <mergeCell ref="C23:C25"/>
    <mergeCell ref="A74:A86"/>
    <mergeCell ref="B74:B86"/>
    <mergeCell ref="C74:C86"/>
    <mergeCell ref="A28:G28"/>
    <mergeCell ref="A37:N37"/>
    <mergeCell ref="A40:A49"/>
    <mergeCell ref="B40:B49"/>
    <mergeCell ref="C40:C49"/>
    <mergeCell ref="A50:A51"/>
    <mergeCell ref="B50:B51"/>
    <mergeCell ref="C50:C51"/>
    <mergeCell ref="A53:A56"/>
    <mergeCell ref="B53:B56"/>
    <mergeCell ref="C53:C56"/>
    <mergeCell ref="A58:G58"/>
    <mergeCell ref="A71:N71"/>
    <mergeCell ref="A117:A120"/>
    <mergeCell ref="B117:B120"/>
    <mergeCell ref="C117:C120"/>
    <mergeCell ref="A87:A90"/>
    <mergeCell ref="B87:B90"/>
    <mergeCell ref="C87:C90"/>
    <mergeCell ref="A93:A95"/>
    <mergeCell ref="B93:B95"/>
    <mergeCell ref="C93:C95"/>
    <mergeCell ref="A97:G97"/>
    <mergeCell ref="A104:N104"/>
    <mergeCell ref="A107:A116"/>
    <mergeCell ref="B107:B116"/>
    <mergeCell ref="C107:C116"/>
    <mergeCell ref="A147:A149"/>
    <mergeCell ref="B147:B149"/>
    <mergeCell ref="C147:C149"/>
    <mergeCell ref="A121:A122"/>
    <mergeCell ref="B121:B122"/>
    <mergeCell ref="C121:C122"/>
    <mergeCell ref="A124:A127"/>
    <mergeCell ref="B124:B127"/>
    <mergeCell ref="C124:C127"/>
    <mergeCell ref="A129:G129"/>
    <mergeCell ref="A135:N135"/>
    <mergeCell ref="A138:A146"/>
    <mergeCell ref="B138:B146"/>
    <mergeCell ref="C138:C146"/>
    <mergeCell ref="A157:G157"/>
    <mergeCell ref="A150:A151"/>
    <mergeCell ref="B150:B151"/>
    <mergeCell ref="C150:C151"/>
    <mergeCell ref="A153:A155"/>
    <mergeCell ref="B153:B155"/>
    <mergeCell ref="C153:C155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0"/>
  <sheetViews>
    <sheetView topLeftCell="A139" zoomScale="90" zoomScaleNormal="90" workbookViewId="0">
      <selection activeCell="E136" sqref="E136"/>
    </sheetView>
  </sheetViews>
  <sheetFormatPr defaultRowHeight="15" x14ac:dyDescent="0.25"/>
  <cols>
    <col min="1" max="1" width="4.85546875" style="1" customWidth="1"/>
    <col min="2" max="2" width="18.7109375" style="1" customWidth="1"/>
    <col min="3" max="3" width="9.140625" style="1"/>
    <col min="4" max="4" width="14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10.28515625" style="2" customWidth="1"/>
    <col min="9" max="9" width="7.7109375" style="1" customWidth="1"/>
    <col min="10" max="10" width="7.42578125" style="1" customWidth="1"/>
    <col min="11" max="11" width="8.28515625" style="1" customWidth="1"/>
    <col min="12" max="12" width="9.140625" style="1"/>
    <col min="13" max="13" width="8" style="1" customWidth="1"/>
    <col min="14" max="14" width="14.28515625" style="1" customWidth="1"/>
  </cols>
  <sheetData>
    <row r="3" spans="1:15" ht="15.75" customHeight="1" x14ac:dyDescent="0.25">
      <c r="A3" s="88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ht="47.25" x14ac:dyDescent="0.25">
      <c r="A4" s="81" t="s">
        <v>0</v>
      </c>
      <c r="B4" s="81"/>
      <c r="C4" s="81" t="s">
        <v>1</v>
      </c>
      <c r="D4" s="81" t="s">
        <v>2</v>
      </c>
      <c r="E4" s="81" t="s">
        <v>3</v>
      </c>
      <c r="F4" s="81" t="s">
        <v>4</v>
      </c>
      <c r="G4" s="12" t="s">
        <v>5</v>
      </c>
      <c r="H4" s="12" t="s">
        <v>6</v>
      </c>
      <c r="I4" s="81" t="s">
        <v>7</v>
      </c>
      <c r="J4" s="81" t="s">
        <v>8</v>
      </c>
      <c r="K4" s="81" t="s">
        <v>9</v>
      </c>
      <c r="L4" s="81" t="s">
        <v>10</v>
      </c>
      <c r="M4" s="81" t="s">
        <v>40</v>
      </c>
      <c r="N4" s="81" t="s">
        <v>12</v>
      </c>
    </row>
    <row r="5" spans="1:15" ht="15.75" x14ac:dyDescent="0.25">
      <c r="A5" s="81"/>
      <c r="B5" s="81" t="s">
        <v>13</v>
      </c>
      <c r="C5" s="81" t="s">
        <v>14</v>
      </c>
      <c r="D5" s="11"/>
      <c r="E5" s="81" t="s">
        <v>14</v>
      </c>
      <c r="F5" s="81" t="s">
        <v>14</v>
      </c>
      <c r="G5" s="12" t="s">
        <v>15</v>
      </c>
      <c r="H5" s="12" t="s">
        <v>16</v>
      </c>
      <c r="I5" s="81" t="s">
        <v>14</v>
      </c>
      <c r="J5" s="81" t="s">
        <v>14</v>
      </c>
      <c r="K5" s="81" t="s">
        <v>14</v>
      </c>
      <c r="L5" s="81" t="s">
        <v>14</v>
      </c>
      <c r="M5" s="81"/>
      <c r="N5" s="81"/>
    </row>
    <row r="6" spans="1:15" ht="15" customHeight="1" x14ac:dyDescent="0.25">
      <c r="A6" s="90">
        <v>1</v>
      </c>
      <c r="B6" s="87" t="s">
        <v>63</v>
      </c>
      <c r="C6" s="90">
        <v>200</v>
      </c>
      <c r="D6" s="11" t="s">
        <v>17</v>
      </c>
      <c r="E6" s="81">
        <v>0.107</v>
      </c>
      <c r="F6" s="81">
        <v>7.4999999999999997E-2</v>
      </c>
      <c r="G6" s="12">
        <v>450</v>
      </c>
      <c r="H6" s="12">
        <f t="shared" ref="H6:H13" si="0">G6*E6</f>
        <v>48.15</v>
      </c>
      <c r="I6" s="81">
        <v>27.25</v>
      </c>
      <c r="J6" s="81">
        <v>29.3</v>
      </c>
      <c r="K6" s="81">
        <v>49.23</v>
      </c>
      <c r="L6" s="81">
        <f>(I6+K6)*4+(J6*9)</f>
        <v>569.61999999999989</v>
      </c>
      <c r="M6" s="81">
        <v>120550</v>
      </c>
      <c r="N6" s="81" t="s">
        <v>18</v>
      </c>
    </row>
    <row r="7" spans="1:15" ht="15" customHeight="1" x14ac:dyDescent="0.25">
      <c r="A7" s="90"/>
      <c r="B7" s="87"/>
      <c r="C7" s="90"/>
      <c r="D7" s="11" t="s">
        <v>21</v>
      </c>
      <c r="E7" s="81">
        <v>1.4E-2</v>
      </c>
      <c r="F7" s="81">
        <v>1.2E-2</v>
      </c>
      <c r="G7" s="12">
        <v>35</v>
      </c>
      <c r="H7" s="12">
        <f t="shared" si="0"/>
        <v>0.49</v>
      </c>
      <c r="I7" s="81"/>
      <c r="J7" s="81"/>
      <c r="K7" s="81"/>
      <c r="L7" s="81"/>
      <c r="M7" s="81"/>
      <c r="N7" s="81"/>
    </row>
    <row r="8" spans="1:15" ht="15.75" x14ac:dyDescent="0.25">
      <c r="A8" s="90"/>
      <c r="B8" s="87"/>
      <c r="C8" s="90"/>
      <c r="D8" s="11" t="s">
        <v>46</v>
      </c>
      <c r="E8" s="81">
        <v>0.01</v>
      </c>
      <c r="F8" s="81">
        <v>8.0000000000000002E-3</v>
      </c>
      <c r="G8" s="12">
        <v>40</v>
      </c>
      <c r="H8" s="12">
        <f t="shared" si="0"/>
        <v>0.4</v>
      </c>
      <c r="I8" s="81"/>
      <c r="J8" s="81"/>
      <c r="K8" s="81"/>
      <c r="L8" s="81"/>
      <c r="M8" s="81"/>
      <c r="N8" s="81"/>
    </row>
    <row r="9" spans="1:15" ht="15.75" x14ac:dyDescent="0.25">
      <c r="A9" s="90"/>
      <c r="B9" s="87"/>
      <c r="C9" s="90"/>
      <c r="D9" s="11" t="s">
        <v>26</v>
      </c>
      <c r="E9" s="81">
        <v>5.0000000000000001E-3</v>
      </c>
      <c r="F9" s="81">
        <v>5.0000000000000001E-3</v>
      </c>
      <c r="G9" s="12">
        <v>150</v>
      </c>
      <c r="H9" s="12">
        <f t="shared" si="0"/>
        <v>0.75</v>
      </c>
      <c r="I9" s="81"/>
      <c r="J9" s="81"/>
      <c r="K9" s="81"/>
      <c r="L9" s="81"/>
      <c r="M9" s="81"/>
      <c r="N9" s="81"/>
    </row>
    <row r="10" spans="1:15" ht="18" customHeight="1" x14ac:dyDescent="0.25">
      <c r="A10" s="90"/>
      <c r="B10" s="87"/>
      <c r="C10" s="90"/>
      <c r="D10" s="11" t="s">
        <v>60</v>
      </c>
      <c r="E10" s="81">
        <v>7.0000000000000007E-2</v>
      </c>
      <c r="F10" s="81">
        <v>7.0000000000000007E-2</v>
      </c>
      <c r="G10" s="12">
        <v>80</v>
      </c>
      <c r="H10" s="12">
        <f t="shared" si="0"/>
        <v>5.6000000000000005</v>
      </c>
      <c r="I10" s="81"/>
      <c r="J10" s="81"/>
      <c r="K10" s="81"/>
      <c r="L10" s="81"/>
      <c r="M10" s="81"/>
      <c r="N10" s="81"/>
    </row>
    <row r="11" spans="1:15" ht="15.75" x14ac:dyDescent="0.25">
      <c r="A11" s="90"/>
      <c r="B11" s="87"/>
      <c r="C11" s="90"/>
      <c r="D11" s="11" t="s">
        <v>24</v>
      </c>
      <c r="E11" s="81">
        <v>0.11</v>
      </c>
      <c r="F11" s="81">
        <v>0.11</v>
      </c>
      <c r="G11" s="12">
        <v>0</v>
      </c>
      <c r="H11" s="12">
        <f t="shared" si="0"/>
        <v>0</v>
      </c>
      <c r="I11" s="81"/>
      <c r="J11" s="81"/>
      <c r="K11" s="81"/>
      <c r="L11" s="81"/>
      <c r="M11" s="81"/>
      <c r="N11" s="81"/>
      <c r="O11" s="7"/>
    </row>
    <row r="12" spans="1:15" s="8" customFormat="1" ht="22.5" customHeight="1" x14ac:dyDescent="0.25">
      <c r="A12" s="90"/>
      <c r="B12" s="87"/>
      <c r="C12" s="90"/>
      <c r="D12" s="11" t="s">
        <v>58</v>
      </c>
      <c r="E12" s="81">
        <v>2E-3</v>
      </c>
      <c r="F12" s="81">
        <v>2E-3</v>
      </c>
      <c r="G12" s="12">
        <v>20</v>
      </c>
      <c r="H12" s="12">
        <f t="shared" si="0"/>
        <v>0.04</v>
      </c>
      <c r="I12" s="81"/>
      <c r="J12" s="81"/>
      <c r="K12" s="81"/>
      <c r="L12" s="81"/>
      <c r="M12" s="81"/>
      <c r="N12" s="81"/>
    </row>
    <row r="13" spans="1:15" s="8" customFormat="1" ht="22.5" customHeight="1" x14ac:dyDescent="0.25">
      <c r="A13" s="90"/>
      <c r="B13" s="87"/>
      <c r="C13" s="90"/>
      <c r="D13" s="30" t="s">
        <v>56</v>
      </c>
      <c r="E13" s="83">
        <v>0.01</v>
      </c>
      <c r="F13" s="83">
        <v>0.01</v>
      </c>
      <c r="G13" s="18">
        <v>135</v>
      </c>
      <c r="H13" s="18">
        <f t="shared" si="0"/>
        <v>1.35</v>
      </c>
      <c r="I13" s="35"/>
      <c r="J13" s="35"/>
      <c r="K13" s="83"/>
      <c r="L13" s="83"/>
      <c r="M13" s="83"/>
      <c r="N13" s="83"/>
    </row>
    <row r="14" spans="1:15" ht="15" customHeight="1" x14ac:dyDescent="0.25">
      <c r="A14" s="97">
        <v>2</v>
      </c>
      <c r="B14" s="97" t="s">
        <v>129</v>
      </c>
      <c r="C14" s="97">
        <v>50</v>
      </c>
      <c r="D14" s="17" t="s">
        <v>72</v>
      </c>
      <c r="E14" s="35">
        <v>0.05</v>
      </c>
      <c r="F14" s="35">
        <v>4.4999999999999998E-2</v>
      </c>
      <c r="G14" s="18">
        <v>70</v>
      </c>
      <c r="H14" s="18">
        <f>E14*G14</f>
        <v>3.5</v>
      </c>
      <c r="I14" s="18">
        <v>0.8</v>
      </c>
      <c r="J14" s="18">
        <v>0.1</v>
      </c>
      <c r="K14" s="18">
        <v>2.8</v>
      </c>
      <c r="L14" s="81">
        <v>15</v>
      </c>
      <c r="M14" s="20">
        <v>100505</v>
      </c>
      <c r="N14" s="81" t="s">
        <v>18</v>
      </c>
    </row>
    <row r="15" spans="1:15" ht="15" customHeight="1" x14ac:dyDescent="0.25">
      <c r="A15" s="97"/>
      <c r="B15" s="97"/>
      <c r="C15" s="97"/>
      <c r="D15" s="17"/>
      <c r="E15" s="35"/>
      <c r="F15" s="18"/>
      <c r="G15" s="18"/>
      <c r="H15" s="18"/>
      <c r="I15" s="18"/>
      <c r="J15" s="18"/>
      <c r="K15" s="18"/>
      <c r="L15" s="81"/>
      <c r="M15" s="18"/>
      <c r="N15" s="81"/>
    </row>
    <row r="16" spans="1:15" ht="15" customHeight="1" x14ac:dyDescent="0.25">
      <c r="A16" s="83">
        <v>3</v>
      </c>
      <c r="B16" s="81" t="s">
        <v>103</v>
      </c>
      <c r="C16" s="81">
        <v>60</v>
      </c>
      <c r="D16" s="11" t="s">
        <v>30</v>
      </c>
      <c r="E16" s="81">
        <v>0.06</v>
      </c>
      <c r="F16" s="81">
        <v>0.06</v>
      </c>
      <c r="G16" s="12">
        <v>44</v>
      </c>
      <c r="H16" s="12">
        <f t="shared" ref="H16:H19" si="1">G16*E16</f>
        <v>2.6399999999999997</v>
      </c>
      <c r="I16" s="81">
        <v>4.8</v>
      </c>
      <c r="J16" s="81">
        <v>1.8</v>
      </c>
      <c r="K16" s="81">
        <v>30</v>
      </c>
      <c r="L16" s="81">
        <f>(I16+K16)*4+(J16*9)</f>
        <v>155.39999999999998</v>
      </c>
      <c r="M16" s="81">
        <v>200102</v>
      </c>
      <c r="N16" s="81" t="s">
        <v>18</v>
      </c>
    </row>
    <row r="17" spans="1:14" ht="15" customHeight="1" x14ac:dyDescent="0.25">
      <c r="A17" s="90">
        <v>4</v>
      </c>
      <c r="B17" s="90" t="s">
        <v>121</v>
      </c>
      <c r="C17" s="90">
        <v>200</v>
      </c>
      <c r="D17" s="11" t="s">
        <v>122</v>
      </c>
      <c r="E17" s="81">
        <v>0.04</v>
      </c>
      <c r="F17" s="81">
        <v>0.04</v>
      </c>
      <c r="G17" s="12">
        <v>40</v>
      </c>
      <c r="H17" s="12">
        <f t="shared" si="1"/>
        <v>1.6</v>
      </c>
      <c r="I17" s="81">
        <v>0.12</v>
      </c>
      <c r="J17" s="81">
        <v>0.12</v>
      </c>
      <c r="K17" s="81">
        <v>22.92</v>
      </c>
      <c r="L17" s="22">
        <f>(I17+K17)*4+(J17*9)</f>
        <v>93.240000000000009</v>
      </c>
      <c r="M17" s="81">
        <v>160209</v>
      </c>
      <c r="N17" s="81" t="s">
        <v>18</v>
      </c>
    </row>
    <row r="18" spans="1:14" ht="15" customHeight="1" x14ac:dyDescent="0.25">
      <c r="A18" s="90"/>
      <c r="B18" s="91"/>
      <c r="C18" s="91"/>
      <c r="D18" s="11" t="s">
        <v>24</v>
      </c>
      <c r="E18" s="81">
        <v>0.17599999999999999</v>
      </c>
      <c r="F18" s="81">
        <v>0.17100000000000001</v>
      </c>
      <c r="G18" s="12">
        <v>0</v>
      </c>
      <c r="H18" s="12">
        <f t="shared" si="1"/>
        <v>0</v>
      </c>
      <c r="I18" s="81"/>
      <c r="J18" s="81"/>
      <c r="K18" s="81"/>
      <c r="L18" s="81"/>
      <c r="M18" s="81"/>
      <c r="N18" s="81"/>
    </row>
    <row r="19" spans="1:14" ht="15.75" customHeight="1" x14ac:dyDescent="0.25">
      <c r="A19" s="90"/>
      <c r="B19" s="91"/>
      <c r="C19" s="91"/>
      <c r="D19" s="11" t="s">
        <v>41</v>
      </c>
      <c r="E19" s="81">
        <v>1.4999999999999999E-2</v>
      </c>
      <c r="F19" s="81">
        <v>1.4999999999999999E-2</v>
      </c>
      <c r="G19" s="12">
        <v>73</v>
      </c>
      <c r="H19" s="12">
        <f t="shared" si="1"/>
        <v>1.095</v>
      </c>
      <c r="I19" s="12"/>
      <c r="J19" s="81"/>
      <c r="K19" s="81"/>
      <c r="L19" s="81"/>
      <c r="M19" s="81"/>
      <c r="N19" s="81"/>
    </row>
    <row r="20" spans="1:14" ht="15.75" x14ac:dyDescent="0.25">
      <c r="A20" s="54">
        <v>5</v>
      </c>
      <c r="B20" s="84" t="s">
        <v>80</v>
      </c>
      <c r="C20" s="84">
        <v>30</v>
      </c>
      <c r="D20" s="84" t="s">
        <v>80</v>
      </c>
      <c r="E20" s="84">
        <v>0.03</v>
      </c>
      <c r="F20" s="84">
        <v>0.03</v>
      </c>
      <c r="G20" s="12">
        <v>400</v>
      </c>
      <c r="H20" s="12">
        <f>G20*E20</f>
        <v>12</v>
      </c>
      <c r="I20" s="84">
        <v>1.4</v>
      </c>
      <c r="J20" s="84">
        <v>8.9</v>
      </c>
      <c r="K20" s="84">
        <v>74.900000000000006</v>
      </c>
      <c r="L20" s="84">
        <v>361.5</v>
      </c>
      <c r="M20" s="51"/>
      <c r="N20" s="51"/>
    </row>
    <row r="21" spans="1:14" ht="15.75" x14ac:dyDescent="0.25">
      <c r="A21" s="88" t="s">
        <v>27</v>
      </c>
      <c r="B21" s="88"/>
      <c r="C21" s="88"/>
      <c r="D21" s="88"/>
      <c r="E21" s="88"/>
      <c r="F21" s="88"/>
      <c r="G21" s="88"/>
      <c r="H21" s="24">
        <f>SUM(H6:H20)</f>
        <v>77.614999999999995</v>
      </c>
      <c r="I21" s="24">
        <f>SUM(I6:I20)</f>
        <v>34.369999999999997</v>
      </c>
      <c r="J21" s="24">
        <f>SUM(J6:J20)</f>
        <v>40.220000000000006</v>
      </c>
      <c r="K21" s="24">
        <f>SUM(K6:K20)</f>
        <v>179.85000000000002</v>
      </c>
      <c r="L21" s="24">
        <f>SUM(L6:L20)</f>
        <v>1194.7599999999998</v>
      </c>
      <c r="M21" s="81"/>
      <c r="N21" s="81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6"/>
      <c r="N22" s="6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6"/>
      <c r="N23" s="6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6"/>
      <c r="N24" s="6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6"/>
      <c r="N25" s="6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6"/>
      <c r="N26" s="6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6"/>
      <c r="N27" s="6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6"/>
      <c r="N28" s="6"/>
    </row>
    <row r="29" spans="1:14" x14ac:dyDescent="0.25">
      <c r="A29" s="4"/>
      <c r="B29" s="4"/>
      <c r="C29" s="4"/>
      <c r="D29" s="4"/>
      <c r="E29" s="4"/>
    </row>
    <row r="30" spans="1:14" x14ac:dyDescent="0.25">
      <c r="A30" s="4"/>
      <c r="B30" s="4"/>
      <c r="C30" s="4"/>
      <c r="D30" s="4"/>
      <c r="E30" s="4"/>
    </row>
    <row r="31" spans="1:14" x14ac:dyDescent="0.25">
      <c r="A31" s="4"/>
      <c r="B31" s="4"/>
      <c r="C31" s="4"/>
      <c r="D31" s="4"/>
      <c r="E31" s="4"/>
    </row>
    <row r="32" spans="1:14" x14ac:dyDescent="0.25">
      <c r="A32" s="4"/>
      <c r="B32" s="4"/>
      <c r="C32" s="4"/>
      <c r="D32" s="4"/>
      <c r="E32" s="4"/>
    </row>
    <row r="33" spans="1:14" x14ac:dyDescent="0.25">
      <c r="A33" s="4"/>
      <c r="B33" s="4"/>
      <c r="C33" s="4"/>
      <c r="D33" s="4"/>
      <c r="E33" s="4"/>
      <c r="F33" s="4"/>
      <c r="G33" s="4"/>
      <c r="H33" s="5"/>
      <c r="I33" s="5"/>
      <c r="J33" s="5"/>
      <c r="K33" s="5"/>
      <c r="L33" s="5"/>
      <c r="M33" s="6"/>
      <c r="N33" s="6"/>
    </row>
    <row r="34" spans="1:14" x14ac:dyDescent="0.25">
      <c r="A34" s="4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6"/>
      <c r="N34" s="6"/>
    </row>
    <row r="36" spans="1:14" ht="15.75" customHeight="1" x14ac:dyDescent="0.25">
      <c r="A36" s="88" t="s">
        <v>35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1:14" ht="47.25" x14ac:dyDescent="0.25">
      <c r="A37" s="81" t="s">
        <v>0</v>
      </c>
      <c r="B37" s="81"/>
      <c r="C37" s="81" t="s">
        <v>1</v>
      </c>
      <c r="D37" s="11" t="s">
        <v>2</v>
      </c>
      <c r="E37" s="81" t="s">
        <v>3</v>
      </c>
      <c r="F37" s="81" t="s">
        <v>4</v>
      </c>
      <c r="G37" s="12" t="s">
        <v>5</v>
      </c>
      <c r="H37" s="12" t="s">
        <v>6</v>
      </c>
      <c r="I37" s="81" t="s">
        <v>7</v>
      </c>
      <c r="J37" s="81" t="s">
        <v>8</v>
      </c>
      <c r="K37" s="81" t="s">
        <v>9</v>
      </c>
      <c r="L37" s="81" t="s">
        <v>10</v>
      </c>
      <c r="M37" s="81" t="s">
        <v>40</v>
      </c>
      <c r="N37" s="81" t="s">
        <v>12</v>
      </c>
    </row>
    <row r="38" spans="1:14" ht="15.75" x14ac:dyDescent="0.25">
      <c r="A38" s="81"/>
      <c r="B38" s="81" t="s">
        <v>13</v>
      </c>
      <c r="C38" s="81" t="s">
        <v>14</v>
      </c>
      <c r="D38" s="11"/>
      <c r="E38" s="81" t="s">
        <v>14</v>
      </c>
      <c r="F38" s="81" t="s">
        <v>14</v>
      </c>
      <c r="G38" s="12" t="s">
        <v>15</v>
      </c>
      <c r="H38" s="12" t="s">
        <v>16</v>
      </c>
      <c r="I38" s="81" t="s">
        <v>14</v>
      </c>
      <c r="J38" s="81" t="s">
        <v>14</v>
      </c>
      <c r="K38" s="81" t="s">
        <v>14</v>
      </c>
      <c r="L38" s="81" t="s">
        <v>14</v>
      </c>
      <c r="M38" s="81"/>
      <c r="N38" s="81"/>
    </row>
    <row r="39" spans="1:14" ht="15" customHeight="1" x14ac:dyDescent="0.25">
      <c r="A39" s="90">
        <v>1</v>
      </c>
      <c r="B39" s="87" t="s">
        <v>106</v>
      </c>
      <c r="C39" s="90" t="s">
        <v>117</v>
      </c>
      <c r="D39" s="11" t="s">
        <v>99</v>
      </c>
      <c r="E39" s="81">
        <v>0.09</v>
      </c>
      <c r="F39" s="81">
        <v>6.5000000000000002E-2</v>
      </c>
      <c r="G39" s="12">
        <v>450</v>
      </c>
      <c r="H39" s="12">
        <f>E39*G39</f>
        <v>40.5</v>
      </c>
      <c r="I39" s="26">
        <v>10.51</v>
      </c>
      <c r="J39" s="26">
        <v>10.43</v>
      </c>
      <c r="K39" s="26">
        <v>14.26</v>
      </c>
      <c r="L39" s="81">
        <f>(I39+K39)*4+(J39*9)</f>
        <v>192.95</v>
      </c>
      <c r="M39" s="81">
        <v>120539</v>
      </c>
      <c r="N39" s="81" t="s">
        <v>18</v>
      </c>
    </row>
    <row r="40" spans="1:14" ht="15" customHeight="1" x14ac:dyDescent="0.25">
      <c r="A40" s="90"/>
      <c r="B40" s="87"/>
      <c r="C40" s="90"/>
      <c r="D40" s="11" t="s">
        <v>126</v>
      </c>
      <c r="E40" s="81">
        <v>5.0000000000000001E-3</v>
      </c>
      <c r="F40" s="81">
        <v>5.0000000000000001E-3</v>
      </c>
      <c r="G40" s="12">
        <v>80</v>
      </c>
      <c r="H40" s="12">
        <f t="shared" ref="H40:H44" si="2">E40*G40</f>
        <v>0.4</v>
      </c>
      <c r="I40" s="26"/>
      <c r="J40" s="26"/>
      <c r="K40" s="26"/>
      <c r="L40" s="26"/>
      <c r="M40" s="81"/>
      <c r="N40" s="81"/>
    </row>
    <row r="41" spans="1:14" ht="15" customHeight="1" x14ac:dyDescent="0.25">
      <c r="A41" s="90"/>
      <c r="B41" s="87"/>
      <c r="C41" s="90"/>
      <c r="D41" s="11" t="s">
        <v>21</v>
      </c>
      <c r="E41" s="81">
        <v>2.1999999999999999E-2</v>
      </c>
      <c r="F41" s="81">
        <v>0.02</v>
      </c>
      <c r="G41" s="12">
        <v>35</v>
      </c>
      <c r="H41" s="12">
        <f t="shared" si="2"/>
        <v>0.76999999999999991</v>
      </c>
      <c r="I41" s="26"/>
      <c r="J41" s="26"/>
      <c r="K41" s="26"/>
      <c r="L41" s="26"/>
      <c r="M41" s="81"/>
      <c r="N41" s="81"/>
    </row>
    <row r="42" spans="1:14" ht="15" customHeight="1" x14ac:dyDescent="0.25">
      <c r="A42" s="90"/>
      <c r="B42" s="87"/>
      <c r="C42" s="90"/>
      <c r="D42" s="11" t="s">
        <v>51</v>
      </c>
      <c r="E42" s="81">
        <v>2E-3</v>
      </c>
      <c r="F42" s="81">
        <v>2E-3</v>
      </c>
      <c r="G42" s="12">
        <v>20</v>
      </c>
      <c r="H42" s="12">
        <f t="shared" si="2"/>
        <v>0.04</v>
      </c>
      <c r="I42" s="26"/>
      <c r="J42" s="26"/>
      <c r="K42" s="26"/>
      <c r="L42" s="26"/>
      <c r="M42" s="27"/>
      <c r="N42" s="27"/>
    </row>
    <row r="43" spans="1:14" ht="15" customHeight="1" x14ac:dyDescent="0.25">
      <c r="A43" s="90"/>
      <c r="B43" s="87"/>
      <c r="C43" s="90"/>
      <c r="D43" s="11" t="s">
        <v>48</v>
      </c>
      <c r="E43" s="81">
        <v>0.12</v>
      </c>
      <c r="F43" s="81">
        <v>1.2E-2</v>
      </c>
      <c r="G43" s="12">
        <v>0</v>
      </c>
      <c r="H43" s="12">
        <f t="shared" si="2"/>
        <v>0</v>
      </c>
      <c r="I43" s="26"/>
      <c r="J43" s="26"/>
      <c r="K43" s="26"/>
      <c r="L43" s="26"/>
      <c r="M43" s="27"/>
      <c r="N43" s="27"/>
    </row>
    <row r="44" spans="1:14" ht="15" customHeight="1" x14ac:dyDescent="0.25">
      <c r="A44" s="90"/>
      <c r="B44" s="87"/>
      <c r="C44" s="90"/>
      <c r="D44" s="11" t="s">
        <v>104</v>
      </c>
      <c r="E44" s="81">
        <v>0.01</v>
      </c>
      <c r="F44" s="81">
        <v>0.01</v>
      </c>
      <c r="G44" s="12">
        <v>135</v>
      </c>
      <c r="H44" s="12">
        <f t="shared" si="2"/>
        <v>1.35</v>
      </c>
      <c r="I44" s="26"/>
      <c r="J44" s="26"/>
      <c r="K44" s="26"/>
      <c r="L44" s="26"/>
      <c r="M44" s="27"/>
      <c r="N44" s="27"/>
    </row>
    <row r="45" spans="1:14" ht="15" customHeight="1" x14ac:dyDescent="0.25">
      <c r="A45" s="90"/>
      <c r="B45" s="87"/>
      <c r="C45" s="90"/>
      <c r="D45" s="11" t="s">
        <v>61</v>
      </c>
      <c r="E45" s="81">
        <v>3.0000000000000001E-3</v>
      </c>
      <c r="F45" s="81">
        <v>3.0000000000000001E-3</v>
      </c>
      <c r="G45" s="12">
        <v>32</v>
      </c>
      <c r="H45" s="12">
        <f>E45*G45</f>
        <v>9.6000000000000002E-2</v>
      </c>
      <c r="I45" s="26"/>
      <c r="J45" s="26"/>
      <c r="K45" s="26"/>
      <c r="L45" s="26"/>
      <c r="M45" s="27"/>
      <c r="N45" s="27"/>
    </row>
    <row r="46" spans="1:14" s="8" customFormat="1" ht="15" customHeight="1" x14ac:dyDescent="0.25">
      <c r="A46" s="90"/>
      <c r="B46" s="87"/>
      <c r="C46" s="90"/>
      <c r="D46" s="11" t="s">
        <v>26</v>
      </c>
      <c r="E46" s="81">
        <v>5.0000000000000001E-3</v>
      </c>
      <c r="F46" s="81">
        <v>5.0000000000000001E-3</v>
      </c>
      <c r="G46" s="12">
        <v>150</v>
      </c>
      <c r="H46" s="12">
        <f>E46*G46</f>
        <v>0.75</v>
      </c>
      <c r="I46" s="26"/>
      <c r="J46" s="26"/>
      <c r="K46" s="26"/>
      <c r="L46" s="81"/>
      <c r="M46" s="27"/>
      <c r="N46" s="27"/>
    </row>
    <row r="47" spans="1:14" s="8" customFormat="1" ht="17.25" customHeight="1" x14ac:dyDescent="0.25">
      <c r="A47" s="90"/>
      <c r="B47" s="87"/>
      <c r="C47" s="90"/>
      <c r="D47" s="11" t="s">
        <v>46</v>
      </c>
      <c r="E47" s="81">
        <v>5.0000000000000001E-3</v>
      </c>
      <c r="F47" s="81">
        <v>5.0000000000000001E-3</v>
      </c>
      <c r="G47" s="12">
        <v>40</v>
      </c>
      <c r="H47" s="12">
        <f>E47*G47</f>
        <v>0.2</v>
      </c>
      <c r="I47" s="26"/>
      <c r="J47" s="26"/>
      <c r="K47" s="26"/>
      <c r="L47" s="26"/>
      <c r="M47" s="27"/>
      <c r="N47" s="27"/>
    </row>
    <row r="48" spans="1:14" s="8" customFormat="1" ht="17.25" customHeight="1" x14ac:dyDescent="0.25">
      <c r="A48" s="90"/>
      <c r="B48" s="87"/>
      <c r="C48" s="90"/>
      <c r="D48" s="11" t="s">
        <v>139</v>
      </c>
      <c r="E48" s="81">
        <v>5.0000000000000001E-3</v>
      </c>
      <c r="F48" s="81">
        <v>4.0000000000000001E-3</v>
      </c>
      <c r="G48" s="12">
        <v>100</v>
      </c>
      <c r="H48" s="12">
        <f>E48*G48</f>
        <v>0.5</v>
      </c>
      <c r="I48" s="26"/>
      <c r="J48" s="26"/>
      <c r="K48" s="26"/>
      <c r="L48" s="26"/>
      <c r="M48" s="27"/>
      <c r="N48" s="27"/>
    </row>
    <row r="49" spans="1:14" s="8" customFormat="1" ht="15" customHeight="1" x14ac:dyDescent="0.25">
      <c r="A49" s="90"/>
      <c r="B49" s="87"/>
      <c r="C49" s="90"/>
      <c r="D49" s="11" t="s">
        <v>41</v>
      </c>
      <c r="E49" s="81">
        <v>1E-3</v>
      </c>
      <c r="F49" s="81">
        <v>1E-3</v>
      </c>
      <c r="G49" s="12">
        <v>73</v>
      </c>
      <c r="H49" s="12">
        <f t="shared" ref="H49" si="3">E49*G49</f>
        <v>7.2999999999999995E-2</v>
      </c>
      <c r="I49" s="26"/>
      <c r="J49" s="26"/>
      <c r="K49" s="26"/>
      <c r="L49" s="26"/>
      <c r="M49" s="27"/>
      <c r="N49" s="27"/>
    </row>
    <row r="50" spans="1:14" ht="15" customHeight="1" x14ac:dyDescent="0.25">
      <c r="A50" s="90"/>
      <c r="B50" s="87"/>
      <c r="C50" s="90"/>
      <c r="D50" s="34" t="s">
        <v>51</v>
      </c>
      <c r="E50" s="16">
        <v>2E-3</v>
      </c>
      <c r="F50" s="16">
        <v>2E-3</v>
      </c>
      <c r="G50" s="12">
        <v>20</v>
      </c>
      <c r="H50" s="12">
        <f t="shared" ref="H50:H56" si="4">G50*E50</f>
        <v>0.04</v>
      </c>
      <c r="I50" s="26"/>
      <c r="J50" s="26"/>
      <c r="K50" s="26"/>
      <c r="L50" s="26"/>
      <c r="M50" s="27"/>
      <c r="N50" s="27"/>
    </row>
    <row r="51" spans="1:14" ht="15" customHeight="1" x14ac:dyDescent="0.25">
      <c r="A51" s="90">
        <v>2</v>
      </c>
      <c r="B51" s="90" t="s">
        <v>105</v>
      </c>
      <c r="C51" s="90" t="s">
        <v>110</v>
      </c>
      <c r="D51" s="34" t="s">
        <v>107</v>
      </c>
      <c r="E51" s="16">
        <v>0.05</v>
      </c>
      <c r="F51" s="16">
        <v>0.05</v>
      </c>
      <c r="G51" s="12">
        <v>120</v>
      </c>
      <c r="H51" s="12">
        <f t="shared" si="4"/>
        <v>6</v>
      </c>
      <c r="I51" s="29">
        <v>6.88</v>
      </c>
      <c r="J51" s="29">
        <v>5.95</v>
      </c>
      <c r="K51" s="29">
        <v>14.78</v>
      </c>
      <c r="L51" s="81">
        <f>(I51+K51)*4+(J51*9)</f>
        <v>140.19</v>
      </c>
      <c r="M51" s="81">
        <v>120207</v>
      </c>
      <c r="N51" s="81" t="s">
        <v>18</v>
      </c>
    </row>
    <row r="52" spans="1:14" ht="15" customHeight="1" x14ac:dyDescent="0.25">
      <c r="A52" s="90"/>
      <c r="B52" s="90"/>
      <c r="C52" s="90"/>
      <c r="D52" s="34" t="s">
        <v>51</v>
      </c>
      <c r="E52" s="16">
        <v>5.0000000000000001E-3</v>
      </c>
      <c r="F52" s="16">
        <v>5.0000000000000001E-3</v>
      </c>
      <c r="G52" s="12">
        <v>20</v>
      </c>
      <c r="H52" s="12">
        <f>G52*E52</f>
        <v>0.1</v>
      </c>
      <c r="I52" s="29"/>
      <c r="J52" s="29"/>
      <c r="K52" s="29"/>
      <c r="L52" s="29"/>
      <c r="M52" s="38"/>
      <c r="N52" s="38"/>
    </row>
    <row r="53" spans="1:14" s="8" customFormat="1" ht="15" customHeight="1" x14ac:dyDescent="0.25">
      <c r="A53" s="90"/>
      <c r="B53" s="90"/>
      <c r="C53" s="90"/>
      <c r="D53" s="34" t="s">
        <v>52</v>
      </c>
      <c r="E53" s="16">
        <v>5.0000000000000001E-3</v>
      </c>
      <c r="F53" s="16">
        <v>5.0000000000000001E-3</v>
      </c>
      <c r="G53" s="12">
        <v>595</v>
      </c>
      <c r="H53" s="12">
        <f t="shared" ref="H53:H55" si="5">G53*E53</f>
        <v>2.9750000000000001</v>
      </c>
      <c r="I53" s="29"/>
      <c r="J53" s="29"/>
      <c r="K53" s="29"/>
      <c r="L53" s="29"/>
      <c r="M53" s="38"/>
      <c r="N53" s="38"/>
    </row>
    <row r="54" spans="1:14" ht="15" customHeight="1" x14ac:dyDescent="0.25">
      <c r="A54" s="90"/>
      <c r="B54" s="90"/>
      <c r="C54" s="90"/>
      <c r="D54" s="34" t="s">
        <v>48</v>
      </c>
      <c r="E54" s="12">
        <v>5.7000000000000002E-2</v>
      </c>
      <c r="F54" s="12">
        <v>5.7000000000000002E-2</v>
      </c>
      <c r="G54" s="12">
        <v>0</v>
      </c>
      <c r="H54" s="12">
        <f t="shared" si="5"/>
        <v>0</v>
      </c>
      <c r="I54" s="29"/>
      <c r="J54" s="29"/>
      <c r="K54" s="29"/>
      <c r="L54" s="29"/>
      <c r="M54" s="38"/>
      <c r="N54" s="38"/>
    </row>
    <row r="55" spans="1:14" ht="22.5" customHeight="1" x14ac:dyDescent="0.25">
      <c r="A55" s="81">
        <v>3</v>
      </c>
      <c r="B55" s="81" t="s">
        <v>128</v>
      </c>
      <c r="C55" s="81">
        <v>75</v>
      </c>
      <c r="D55" s="34" t="s">
        <v>130</v>
      </c>
      <c r="E55" s="16">
        <v>7.4999999999999997E-2</v>
      </c>
      <c r="F55" s="16">
        <v>7.0000000000000007E-2</v>
      </c>
      <c r="G55" s="12">
        <v>60</v>
      </c>
      <c r="H55" s="12">
        <f t="shared" si="5"/>
        <v>4.5</v>
      </c>
      <c r="I55" s="29">
        <v>0.8</v>
      </c>
      <c r="J55" s="29">
        <v>0</v>
      </c>
      <c r="K55" s="29">
        <v>3.8</v>
      </c>
      <c r="L55" s="12">
        <v>14</v>
      </c>
      <c r="M55" s="38"/>
      <c r="N55" s="38"/>
    </row>
    <row r="56" spans="1:14" ht="15.75" x14ac:dyDescent="0.25">
      <c r="A56" s="81">
        <v>4</v>
      </c>
      <c r="B56" s="81" t="s">
        <v>103</v>
      </c>
      <c r="C56" s="81">
        <v>60</v>
      </c>
      <c r="D56" s="11" t="s">
        <v>30</v>
      </c>
      <c r="E56" s="81">
        <v>0.06</v>
      </c>
      <c r="F56" s="81">
        <v>0.06</v>
      </c>
      <c r="G56" s="12">
        <v>44</v>
      </c>
      <c r="H56" s="12">
        <f t="shared" si="4"/>
        <v>2.6399999999999997</v>
      </c>
      <c r="I56" s="81">
        <v>4.8</v>
      </c>
      <c r="J56" s="81">
        <v>1.8</v>
      </c>
      <c r="K56" s="81">
        <v>30</v>
      </c>
      <c r="L56" s="81">
        <f>(I56+K56)*4+(J56*9)</f>
        <v>155.39999999999998</v>
      </c>
      <c r="M56" s="81">
        <v>200102</v>
      </c>
      <c r="N56" s="81" t="s">
        <v>18</v>
      </c>
    </row>
    <row r="57" spans="1:14" ht="15.75" x14ac:dyDescent="0.25">
      <c r="A57" s="97">
        <v>5</v>
      </c>
      <c r="B57" s="97" t="s">
        <v>69</v>
      </c>
      <c r="C57" s="97">
        <v>200</v>
      </c>
      <c r="D57" s="30" t="s">
        <v>70</v>
      </c>
      <c r="E57" s="83">
        <v>0.03</v>
      </c>
      <c r="F57" s="83">
        <v>0.03</v>
      </c>
      <c r="G57" s="18">
        <v>200</v>
      </c>
      <c r="H57" s="18">
        <f t="shared" ref="H57" si="6">E57*G57</f>
        <v>6</v>
      </c>
      <c r="I57" s="83">
        <v>2.04</v>
      </c>
      <c r="J57" s="83">
        <v>0</v>
      </c>
      <c r="K57" s="83">
        <v>43.6</v>
      </c>
      <c r="L57" s="83">
        <f>(I57+K57)*4+(J57*9)</f>
        <v>182.56</v>
      </c>
      <c r="M57" s="83">
        <v>174.2</v>
      </c>
      <c r="N57" s="83" t="s">
        <v>108</v>
      </c>
    </row>
    <row r="58" spans="1:14" ht="15.75" x14ac:dyDescent="0.25">
      <c r="A58" s="97"/>
      <c r="B58" s="97"/>
      <c r="C58" s="97"/>
      <c r="D58" s="30" t="s">
        <v>41</v>
      </c>
      <c r="E58" s="83">
        <v>1.4999999999999999E-2</v>
      </c>
      <c r="F58" s="83">
        <v>1.4999999999999999E-2</v>
      </c>
      <c r="G58" s="18">
        <v>73</v>
      </c>
      <c r="H58" s="18">
        <f>G58*F58</f>
        <v>1.095</v>
      </c>
      <c r="I58" s="83"/>
      <c r="J58" s="83"/>
      <c r="K58" s="83"/>
      <c r="L58" s="83"/>
      <c r="M58" s="83"/>
      <c r="N58" s="83"/>
    </row>
    <row r="59" spans="1:14" ht="15.75" x14ac:dyDescent="0.25">
      <c r="A59" s="97"/>
      <c r="B59" s="97"/>
      <c r="C59" s="97"/>
      <c r="D59" s="30" t="s">
        <v>48</v>
      </c>
      <c r="E59" s="83">
        <v>0.15</v>
      </c>
      <c r="F59" s="83">
        <v>0.28999999999999998</v>
      </c>
      <c r="G59" s="18">
        <v>0</v>
      </c>
      <c r="H59" s="18">
        <f t="shared" ref="H59:H60" si="7">G59*F59</f>
        <v>0</v>
      </c>
      <c r="I59" s="83"/>
      <c r="J59" s="83"/>
      <c r="K59" s="83"/>
      <c r="L59" s="83"/>
      <c r="M59" s="83"/>
      <c r="N59" s="83"/>
    </row>
    <row r="60" spans="1:14" ht="15.75" x14ac:dyDescent="0.25">
      <c r="A60" s="83">
        <v>7</v>
      </c>
      <c r="B60" s="83" t="s">
        <v>122</v>
      </c>
      <c r="C60" s="83">
        <v>150</v>
      </c>
      <c r="D60" s="30" t="s">
        <v>122</v>
      </c>
      <c r="E60" s="18">
        <v>0.15</v>
      </c>
      <c r="F60" s="83">
        <v>0.15</v>
      </c>
      <c r="G60" s="18">
        <v>40</v>
      </c>
      <c r="H60" s="18">
        <f t="shared" si="7"/>
        <v>6</v>
      </c>
      <c r="I60" s="50">
        <v>0.4</v>
      </c>
      <c r="J60" s="50">
        <v>0.4</v>
      </c>
      <c r="K60" s="50">
        <v>9.8000000000000007</v>
      </c>
      <c r="L60" s="83">
        <v>47</v>
      </c>
      <c r="M60" s="51"/>
      <c r="N60" s="52"/>
    </row>
    <row r="61" spans="1:14" ht="15.75" x14ac:dyDescent="0.25">
      <c r="A61" s="88" t="s">
        <v>27</v>
      </c>
      <c r="B61" s="88"/>
      <c r="C61" s="88"/>
      <c r="D61" s="88"/>
      <c r="E61" s="88"/>
      <c r="F61" s="88"/>
      <c r="G61" s="88"/>
      <c r="H61" s="24">
        <f>SUM(H39:H60)</f>
        <v>74.028999999999996</v>
      </c>
      <c r="I61" s="24">
        <f>SUM(I39:I60)</f>
        <v>25.43</v>
      </c>
      <c r="J61" s="24">
        <f>SUM(J39:J60)</f>
        <v>18.579999999999998</v>
      </c>
      <c r="K61" s="24">
        <f>SUM(K39:K60)</f>
        <v>116.24</v>
      </c>
      <c r="L61" s="24">
        <f>SUM(L39:L60)</f>
        <v>732.09999999999991</v>
      </c>
      <c r="M61" s="81"/>
      <c r="N61" s="81"/>
    </row>
    <row r="66" spans="1:14" x14ac:dyDescent="0.25">
      <c r="A66" s="1" t="s">
        <v>78</v>
      </c>
    </row>
    <row r="73" spans="1:14" ht="15.75" x14ac:dyDescent="0.25">
      <c r="A73" s="95" t="s">
        <v>36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96"/>
    </row>
    <row r="74" spans="1:14" ht="47.25" x14ac:dyDescent="0.25">
      <c r="A74" s="9" t="s">
        <v>0</v>
      </c>
      <c r="B74" s="81"/>
      <c r="C74" s="81" t="s">
        <v>1</v>
      </c>
      <c r="D74" s="11" t="s">
        <v>2</v>
      </c>
      <c r="E74" s="81" t="s">
        <v>3</v>
      </c>
      <c r="F74" s="81" t="s">
        <v>4</v>
      </c>
      <c r="G74" s="12" t="s">
        <v>5</v>
      </c>
      <c r="H74" s="12" t="s">
        <v>6</v>
      </c>
      <c r="I74" s="81" t="s">
        <v>7</v>
      </c>
      <c r="J74" s="81" t="s">
        <v>8</v>
      </c>
      <c r="K74" s="81" t="s">
        <v>9</v>
      </c>
      <c r="L74" s="81" t="s">
        <v>10</v>
      </c>
      <c r="M74" s="81" t="s">
        <v>40</v>
      </c>
      <c r="N74" s="14" t="s">
        <v>12</v>
      </c>
    </row>
    <row r="75" spans="1:14" ht="15.75" x14ac:dyDescent="0.25">
      <c r="A75" s="81"/>
      <c r="B75" s="81" t="s">
        <v>13</v>
      </c>
      <c r="C75" s="81" t="s">
        <v>14</v>
      </c>
      <c r="D75" s="11"/>
      <c r="E75" s="81" t="s">
        <v>14</v>
      </c>
      <c r="F75" s="81" t="s">
        <v>14</v>
      </c>
      <c r="G75" s="12" t="s">
        <v>15</v>
      </c>
      <c r="H75" s="81" t="s">
        <v>16</v>
      </c>
      <c r="I75" s="81" t="s">
        <v>14</v>
      </c>
      <c r="J75" s="81" t="s">
        <v>14</v>
      </c>
      <c r="K75" s="81" t="s">
        <v>14</v>
      </c>
      <c r="L75" s="81" t="s">
        <v>14</v>
      </c>
      <c r="M75" s="81"/>
      <c r="N75" s="81"/>
    </row>
    <row r="76" spans="1:14" ht="15.75" customHeight="1" x14ac:dyDescent="0.25">
      <c r="A76" s="90">
        <v>1</v>
      </c>
      <c r="B76" s="87" t="s">
        <v>119</v>
      </c>
      <c r="C76" s="90">
        <v>230</v>
      </c>
      <c r="D76" s="11" t="s">
        <v>99</v>
      </c>
      <c r="E76" s="12">
        <v>0.11</v>
      </c>
      <c r="F76" s="81">
        <v>0.09</v>
      </c>
      <c r="G76" s="12">
        <v>450</v>
      </c>
      <c r="H76" s="12">
        <f t="shared" ref="H76:H82" si="8">G76*E76</f>
        <v>49.5</v>
      </c>
      <c r="I76" s="81">
        <v>4.8899999999999997</v>
      </c>
      <c r="J76" s="81">
        <v>9.16</v>
      </c>
      <c r="K76" s="81">
        <v>20.41</v>
      </c>
      <c r="L76" s="81">
        <f>(I76+K76)*4+(J76*9)</f>
        <v>183.64</v>
      </c>
      <c r="M76" s="81">
        <v>12</v>
      </c>
      <c r="N76" s="81" t="s">
        <v>98</v>
      </c>
    </row>
    <row r="77" spans="1:14" ht="15.75" x14ac:dyDescent="0.25">
      <c r="A77" s="90"/>
      <c r="B77" s="87"/>
      <c r="C77" s="90"/>
      <c r="D77" s="11" t="s">
        <v>45</v>
      </c>
      <c r="E77" s="12">
        <v>0.18</v>
      </c>
      <c r="F77" s="81">
        <v>0.16</v>
      </c>
      <c r="G77" s="12">
        <v>30</v>
      </c>
      <c r="H77" s="12">
        <f t="shared" si="8"/>
        <v>5.3999999999999995</v>
      </c>
      <c r="I77" s="81"/>
      <c r="J77" s="81"/>
      <c r="K77" s="81"/>
      <c r="L77" s="81"/>
      <c r="M77" s="81"/>
      <c r="N77" s="81"/>
    </row>
    <row r="78" spans="1:14" ht="15" customHeight="1" x14ac:dyDescent="0.25">
      <c r="A78" s="90"/>
      <c r="B78" s="87"/>
      <c r="C78" s="90"/>
      <c r="D78" s="11" t="s">
        <v>19</v>
      </c>
      <c r="E78" s="81">
        <v>2E-3</v>
      </c>
      <c r="F78" s="81">
        <v>2E-3</v>
      </c>
      <c r="G78" s="12">
        <v>20</v>
      </c>
      <c r="H78" s="12">
        <f t="shared" si="8"/>
        <v>0.04</v>
      </c>
      <c r="I78" s="81"/>
      <c r="J78" s="81"/>
      <c r="K78" s="81"/>
      <c r="L78" s="81"/>
      <c r="M78" s="81"/>
      <c r="N78" s="81"/>
    </row>
    <row r="79" spans="1:14" ht="15" customHeight="1" x14ac:dyDescent="0.25">
      <c r="A79" s="90"/>
      <c r="B79" s="87"/>
      <c r="C79" s="90"/>
      <c r="D79" s="11" t="s">
        <v>21</v>
      </c>
      <c r="E79" s="81">
        <v>2E-3</v>
      </c>
      <c r="F79" s="81">
        <v>2E-3</v>
      </c>
      <c r="G79" s="12">
        <v>35</v>
      </c>
      <c r="H79" s="12">
        <f t="shared" si="8"/>
        <v>7.0000000000000007E-2</v>
      </c>
      <c r="I79" s="81"/>
      <c r="J79" s="81"/>
      <c r="K79" s="81"/>
      <c r="L79" s="81"/>
      <c r="M79" s="81"/>
      <c r="N79" s="81"/>
    </row>
    <row r="80" spans="1:14" ht="15" customHeight="1" x14ac:dyDescent="0.25">
      <c r="A80" s="90"/>
      <c r="B80" s="87"/>
      <c r="C80" s="90"/>
      <c r="D80" s="11" t="s">
        <v>26</v>
      </c>
      <c r="E80" s="81">
        <v>5.0000000000000001E-3</v>
      </c>
      <c r="F80" s="81">
        <v>5.0000000000000001E-3</v>
      </c>
      <c r="G80" s="12">
        <v>150</v>
      </c>
      <c r="H80" s="12">
        <f t="shared" si="8"/>
        <v>0.75</v>
      </c>
      <c r="I80" s="81"/>
      <c r="J80" s="81"/>
      <c r="K80" s="81"/>
      <c r="L80" s="81"/>
      <c r="M80" s="81"/>
      <c r="N80" s="81"/>
    </row>
    <row r="81" spans="1:14" ht="15" customHeight="1" x14ac:dyDescent="0.25">
      <c r="A81" s="90"/>
      <c r="B81" s="87"/>
      <c r="C81" s="90"/>
      <c r="D81" s="11" t="s">
        <v>46</v>
      </c>
      <c r="E81" s="81">
        <v>5.0000000000000001E-3</v>
      </c>
      <c r="F81" s="81">
        <v>4.0000000000000001E-3</v>
      </c>
      <c r="G81" s="12">
        <v>40</v>
      </c>
      <c r="H81" s="12">
        <f t="shared" si="8"/>
        <v>0.2</v>
      </c>
      <c r="I81" s="81"/>
      <c r="J81" s="81"/>
      <c r="K81" s="81"/>
      <c r="L81" s="81"/>
      <c r="M81" s="81"/>
      <c r="N81" s="81"/>
    </row>
    <row r="82" spans="1:14" ht="15" customHeight="1" x14ac:dyDescent="0.25">
      <c r="A82" s="90"/>
      <c r="B82" s="87"/>
      <c r="C82" s="90"/>
      <c r="D82" s="11" t="s">
        <v>25</v>
      </c>
      <c r="E82" s="81">
        <v>0.01</v>
      </c>
      <c r="F82" s="81">
        <v>0.01</v>
      </c>
      <c r="G82" s="12">
        <v>135</v>
      </c>
      <c r="H82" s="12">
        <f t="shared" si="8"/>
        <v>1.35</v>
      </c>
      <c r="I82" s="16"/>
      <c r="J82" s="16"/>
      <c r="K82" s="81"/>
      <c r="L82" s="81"/>
      <c r="M82" s="81"/>
      <c r="N82" s="81"/>
    </row>
    <row r="83" spans="1:14" ht="15" customHeight="1" x14ac:dyDescent="0.25">
      <c r="A83" s="97">
        <v>2</v>
      </c>
      <c r="B83" s="97" t="s">
        <v>129</v>
      </c>
      <c r="C83" s="97">
        <v>60</v>
      </c>
      <c r="D83" s="17" t="s">
        <v>72</v>
      </c>
      <c r="E83" s="35">
        <v>0.06</v>
      </c>
      <c r="F83" s="35">
        <v>5.5E-2</v>
      </c>
      <c r="G83" s="18">
        <v>70</v>
      </c>
      <c r="H83" s="19">
        <f>E83*G83</f>
        <v>4.2</v>
      </c>
      <c r="I83" s="18">
        <v>0.8</v>
      </c>
      <c r="J83" s="18">
        <v>0.1</v>
      </c>
      <c r="K83" s="18">
        <v>2.8</v>
      </c>
      <c r="L83" s="81">
        <v>15</v>
      </c>
      <c r="M83" s="20">
        <v>100505</v>
      </c>
      <c r="N83" s="81" t="s">
        <v>18</v>
      </c>
    </row>
    <row r="84" spans="1:14" ht="15" customHeight="1" x14ac:dyDescent="0.25">
      <c r="A84" s="97"/>
      <c r="B84" s="97"/>
      <c r="C84" s="97"/>
      <c r="D84" s="17"/>
      <c r="E84" s="35"/>
      <c r="F84" s="18"/>
      <c r="G84" s="18"/>
      <c r="H84" s="19"/>
      <c r="I84" s="18"/>
      <c r="J84" s="18"/>
      <c r="K84" s="18"/>
      <c r="L84" s="82"/>
      <c r="M84" s="18"/>
      <c r="N84" s="82"/>
    </row>
    <row r="85" spans="1:14" ht="15" customHeight="1" x14ac:dyDescent="0.25">
      <c r="A85" s="99">
        <v>3</v>
      </c>
      <c r="B85" s="90" t="s">
        <v>50</v>
      </c>
      <c r="C85" s="90" t="s">
        <v>59</v>
      </c>
      <c r="D85" s="11" t="s">
        <v>49</v>
      </c>
      <c r="E85" s="81">
        <v>1E-3</v>
      </c>
      <c r="F85" s="81">
        <v>1E-3</v>
      </c>
      <c r="G85" s="12">
        <v>700</v>
      </c>
      <c r="H85" s="12">
        <f>G85*E85</f>
        <v>0.70000000000000007</v>
      </c>
      <c r="I85" s="81">
        <v>0</v>
      </c>
      <c r="J85" s="81">
        <v>0</v>
      </c>
      <c r="K85" s="81">
        <v>10</v>
      </c>
      <c r="L85" s="22">
        <f>(I85+K85)*4+(J85*9)</f>
        <v>40</v>
      </c>
      <c r="M85" s="81">
        <v>160105</v>
      </c>
      <c r="N85" s="81" t="s">
        <v>18</v>
      </c>
    </row>
    <row r="86" spans="1:14" ht="15" customHeight="1" x14ac:dyDescent="0.25">
      <c r="A86" s="99"/>
      <c r="B86" s="91"/>
      <c r="C86" s="91"/>
      <c r="D86" s="11" t="s">
        <v>24</v>
      </c>
      <c r="E86" s="81">
        <v>0.19600000000000001</v>
      </c>
      <c r="F86" s="81">
        <v>0.19600000000000001</v>
      </c>
      <c r="G86" s="12">
        <v>0</v>
      </c>
      <c r="H86" s="12">
        <v>0</v>
      </c>
      <c r="I86" s="81"/>
      <c r="J86" s="81"/>
      <c r="K86" s="81"/>
      <c r="L86" s="81"/>
      <c r="M86" s="81"/>
      <c r="N86" s="81"/>
    </row>
    <row r="87" spans="1:14" ht="15" customHeight="1" x14ac:dyDescent="0.25">
      <c r="A87" s="100"/>
      <c r="B87" s="91"/>
      <c r="C87" s="91"/>
      <c r="D87" s="11" t="s">
        <v>41</v>
      </c>
      <c r="E87" s="81">
        <v>1.4999999999999999E-2</v>
      </c>
      <c r="F87" s="81">
        <v>1.4999999999999999E-2</v>
      </c>
      <c r="G87" s="12">
        <v>73</v>
      </c>
      <c r="H87" s="12">
        <f>G87*E87</f>
        <v>1.095</v>
      </c>
      <c r="I87" s="81"/>
      <c r="J87" s="81"/>
      <c r="K87" s="81"/>
      <c r="L87" s="81"/>
      <c r="M87" s="81"/>
      <c r="N87" s="81"/>
    </row>
    <row r="88" spans="1:14" ht="15" customHeight="1" x14ac:dyDescent="0.25">
      <c r="A88" s="81">
        <v>4</v>
      </c>
      <c r="B88" s="81" t="s">
        <v>103</v>
      </c>
      <c r="C88" s="81">
        <v>60</v>
      </c>
      <c r="D88" s="11" t="s">
        <v>30</v>
      </c>
      <c r="E88" s="81">
        <v>0.06</v>
      </c>
      <c r="F88" s="81">
        <v>0.06</v>
      </c>
      <c r="G88" s="12">
        <v>44</v>
      </c>
      <c r="H88" s="12">
        <f>G88*E88</f>
        <v>2.6399999999999997</v>
      </c>
      <c r="I88" s="81">
        <v>4.8</v>
      </c>
      <c r="J88" s="81">
        <v>1.8</v>
      </c>
      <c r="K88" s="81">
        <v>30</v>
      </c>
      <c r="L88" s="81">
        <f>(I88+K88)*4+(J88*9)</f>
        <v>155.39999999999998</v>
      </c>
      <c r="M88" s="81">
        <v>200102</v>
      </c>
      <c r="N88" s="81" t="s">
        <v>18</v>
      </c>
    </row>
    <row r="89" spans="1:14" ht="15" customHeight="1" x14ac:dyDescent="0.25">
      <c r="A89" s="44">
        <v>6</v>
      </c>
      <c r="B89" s="81" t="s">
        <v>100</v>
      </c>
      <c r="C89" s="81">
        <v>150</v>
      </c>
      <c r="D89" s="11" t="s">
        <v>81</v>
      </c>
      <c r="E89" s="81">
        <v>0.15</v>
      </c>
      <c r="F89" s="81">
        <v>0.15</v>
      </c>
      <c r="G89" s="12">
        <v>60</v>
      </c>
      <c r="H89" s="12">
        <f>G89*E89</f>
        <v>9</v>
      </c>
      <c r="I89" s="39">
        <v>0.4</v>
      </c>
      <c r="J89" s="39">
        <v>0.3</v>
      </c>
      <c r="K89" s="39">
        <v>10.3</v>
      </c>
      <c r="L89" s="81">
        <v>47</v>
      </c>
      <c r="M89" s="27">
        <v>210110</v>
      </c>
      <c r="N89" s="27" t="s">
        <v>18</v>
      </c>
    </row>
    <row r="90" spans="1:14" ht="15" customHeight="1" x14ac:dyDescent="0.25">
      <c r="A90" s="88" t="s">
        <v>27</v>
      </c>
      <c r="B90" s="88"/>
      <c r="C90" s="88"/>
      <c r="D90" s="88"/>
      <c r="E90" s="88"/>
      <c r="F90" s="88"/>
      <c r="G90" s="88"/>
      <c r="H90" s="24">
        <f>SUM(H76:H89)</f>
        <v>74.945000000000007</v>
      </c>
      <c r="I90" s="24">
        <f>SUM(I76:I89)</f>
        <v>10.889999999999999</v>
      </c>
      <c r="J90" s="24">
        <f>SUM(J76:J89)</f>
        <v>11.360000000000001</v>
      </c>
      <c r="K90" s="24">
        <f>SUM(K76:K89)</f>
        <v>73.510000000000005</v>
      </c>
      <c r="L90" s="24">
        <f>SUM(L76:L89)</f>
        <v>441.03999999999996</v>
      </c>
      <c r="M90" s="81"/>
      <c r="N90" s="81"/>
    </row>
    <row r="91" spans="1:14" ht="15" customHeight="1" x14ac:dyDescent="0.25"/>
    <row r="92" spans="1:14" ht="15" customHeight="1" x14ac:dyDescent="0.25"/>
    <row r="93" spans="1:14" ht="15" customHeight="1" x14ac:dyDescent="0.25"/>
    <row r="94" spans="1:14" ht="15" customHeight="1" x14ac:dyDescent="0.25"/>
    <row r="95" spans="1:14" ht="15" customHeight="1" x14ac:dyDescent="0.25"/>
    <row r="96" spans="1:14" ht="15" customHeight="1" x14ac:dyDescent="0.25"/>
    <row r="97" spans="1:14" ht="15" customHeight="1" x14ac:dyDescent="0.25"/>
    <row r="98" spans="1:14" ht="15" customHeight="1" x14ac:dyDescent="0.25"/>
    <row r="99" spans="1:14" ht="15" customHeight="1" x14ac:dyDescent="0.25"/>
    <row r="100" spans="1:14" ht="15" customHeight="1" x14ac:dyDescent="0.25"/>
    <row r="101" spans="1:14" ht="15" customHeight="1" x14ac:dyDescent="0.25"/>
    <row r="102" spans="1:14" ht="15" customHeight="1" x14ac:dyDescent="0.25"/>
    <row r="103" spans="1:14" ht="15" customHeight="1" x14ac:dyDescent="0.25"/>
    <row r="104" spans="1:14" ht="15" customHeight="1" x14ac:dyDescent="0.25"/>
    <row r="105" spans="1:14" ht="15" customHeight="1" x14ac:dyDescent="0.25"/>
    <row r="107" spans="1:14" s="8" customFormat="1" x14ac:dyDescent="0.25">
      <c r="A107" s="1"/>
      <c r="B107" s="1"/>
      <c r="C107" s="1"/>
      <c r="D107" s="3"/>
      <c r="E107" s="1"/>
      <c r="F107" s="1"/>
      <c r="G107" s="2"/>
      <c r="H107" s="2"/>
      <c r="I107" s="1"/>
      <c r="J107" s="1"/>
      <c r="K107" s="1"/>
      <c r="L107" s="1"/>
      <c r="M107" s="1"/>
      <c r="N107" s="1"/>
    </row>
    <row r="108" spans="1:14" s="8" customFormat="1" ht="15.75" x14ac:dyDescent="0.25">
      <c r="A108" s="103" t="s">
        <v>37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5"/>
    </row>
    <row r="109" spans="1:14" s="8" customFormat="1" ht="47.25" x14ac:dyDescent="0.25">
      <c r="A109" s="81" t="s">
        <v>0</v>
      </c>
      <c r="B109" s="81"/>
      <c r="C109" s="81" t="s">
        <v>1</v>
      </c>
      <c r="D109" s="11" t="s">
        <v>2</v>
      </c>
      <c r="E109" s="81" t="s">
        <v>3</v>
      </c>
      <c r="F109" s="81" t="s">
        <v>4</v>
      </c>
      <c r="G109" s="12" t="s">
        <v>5</v>
      </c>
      <c r="H109" s="12" t="s">
        <v>6</v>
      </c>
      <c r="I109" s="81" t="s">
        <v>7</v>
      </c>
      <c r="J109" s="81" t="s">
        <v>8</v>
      </c>
      <c r="K109" s="81" t="s">
        <v>9</v>
      </c>
      <c r="L109" s="81" t="s">
        <v>10</v>
      </c>
      <c r="M109" s="81" t="s">
        <v>40</v>
      </c>
      <c r="N109" s="81" t="s">
        <v>12</v>
      </c>
    </row>
    <row r="110" spans="1:14" s="8" customFormat="1" ht="15" customHeight="1" x14ac:dyDescent="0.25">
      <c r="A110" s="81"/>
      <c r="B110" s="81" t="s">
        <v>13</v>
      </c>
      <c r="C110" s="81" t="s">
        <v>14</v>
      </c>
      <c r="D110" s="11"/>
      <c r="E110" s="81" t="s">
        <v>14</v>
      </c>
      <c r="F110" s="81" t="s">
        <v>14</v>
      </c>
      <c r="G110" s="12" t="s">
        <v>15</v>
      </c>
      <c r="H110" s="12" t="s">
        <v>16</v>
      </c>
      <c r="I110" s="81" t="s">
        <v>14</v>
      </c>
      <c r="J110" s="81" t="s">
        <v>14</v>
      </c>
      <c r="K110" s="81" t="s">
        <v>14</v>
      </c>
      <c r="L110" s="81" t="s">
        <v>14</v>
      </c>
      <c r="M110" s="81"/>
      <c r="N110" s="81"/>
    </row>
    <row r="111" spans="1:14" ht="21.75" customHeight="1" x14ac:dyDescent="0.25">
      <c r="A111" s="98">
        <v>1</v>
      </c>
      <c r="B111" s="106" t="s">
        <v>134</v>
      </c>
      <c r="C111" s="98" t="s">
        <v>133</v>
      </c>
      <c r="D111" s="11" t="s">
        <v>54</v>
      </c>
      <c r="E111" s="81">
        <v>0.14000000000000001</v>
      </c>
      <c r="F111" s="81">
        <v>0.1</v>
      </c>
      <c r="G111" s="12">
        <v>160</v>
      </c>
      <c r="H111" s="12">
        <f>E111*G111</f>
        <v>22.400000000000002</v>
      </c>
      <c r="I111" s="26">
        <v>10.51</v>
      </c>
      <c r="J111" s="26">
        <v>10.43</v>
      </c>
      <c r="K111" s="26">
        <v>14.26</v>
      </c>
      <c r="L111" s="81">
        <f>(I111+K111)*4+(J111*9)</f>
        <v>192.95</v>
      </c>
      <c r="M111" s="81">
        <v>120539</v>
      </c>
      <c r="N111" s="81" t="s">
        <v>18</v>
      </c>
    </row>
    <row r="112" spans="1:14" ht="15.75" x14ac:dyDescent="0.25">
      <c r="A112" s="99"/>
      <c r="B112" s="107"/>
      <c r="C112" s="99"/>
      <c r="D112" s="11" t="s">
        <v>21</v>
      </c>
      <c r="E112" s="81">
        <v>0.01</v>
      </c>
      <c r="F112" s="81">
        <v>8.0000000000000002E-3</v>
      </c>
      <c r="G112" s="12">
        <v>35</v>
      </c>
      <c r="H112" s="12">
        <f t="shared" ref="H112:H116" si="9">E112*G112</f>
        <v>0.35000000000000003</v>
      </c>
      <c r="I112" s="26"/>
      <c r="J112" s="26"/>
      <c r="K112" s="26"/>
      <c r="L112" s="26"/>
      <c r="M112" s="81"/>
      <c r="N112" s="81"/>
    </row>
    <row r="113" spans="1:14" ht="15.75" x14ac:dyDescent="0.25">
      <c r="A113" s="99"/>
      <c r="B113" s="107"/>
      <c r="C113" s="99"/>
      <c r="D113" s="11" t="s">
        <v>26</v>
      </c>
      <c r="E113" s="81">
        <v>0.01</v>
      </c>
      <c r="F113" s="81">
        <v>0.01</v>
      </c>
      <c r="G113" s="12">
        <v>150</v>
      </c>
      <c r="H113" s="12">
        <f t="shared" si="9"/>
        <v>1.5</v>
      </c>
      <c r="I113" s="26"/>
      <c r="J113" s="26"/>
      <c r="K113" s="26"/>
      <c r="L113" s="26"/>
      <c r="M113" s="81"/>
      <c r="N113" s="81"/>
    </row>
    <row r="114" spans="1:14" ht="15.75" x14ac:dyDescent="0.25">
      <c r="A114" s="99"/>
      <c r="B114" s="107"/>
      <c r="C114" s="99"/>
      <c r="D114" s="11" t="s">
        <v>51</v>
      </c>
      <c r="E114" s="81">
        <v>5.0000000000000001E-3</v>
      </c>
      <c r="F114" s="81">
        <v>5.0000000000000001E-3</v>
      </c>
      <c r="G114" s="12">
        <v>20</v>
      </c>
      <c r="H114" s="12">
        <f t="shared" si="9"/>
        <v>0.1</v>
      </c>
      <c r="I114" s="26"/>
      <c r="J114" s="26"/>
      <c r="K114" s="26"/>
      <c r="L114" s="26"/>
      <c r="M114" s="27"/>
      <c r="N114" s="27"/>
    </row>
    <row r="115" spans="1:14" ht="15.75" x14ac:dyDescent="0.25">
      <c r="A115" s="99"/>
      <c r="B115" s="107"/>
      <c r="C115" s="99"/>
      <c r="D115" s="11" t="s">
        <v>48</v>
      </c>
      <c r="E115" s="81">
        <v>0.12</v>
      </c>
      <c r="F115" s="81">
        <v>0.01</v>
      </c>
      <c r="G115" s="12">
        <v>0</v>
      </c>
      <c r="H115" s="12">
        <f t="shared" si="9"/>
        <v>0</v>
      </c>
      <c r="I115" s="26"/>
      <c r="J115" s="26"/>
      <c r="K115" s="26"/>
      <c r="L115" s="26"/>
      <c r="M115" s="27"/>
      <c r="N115" s="27"/>
    </row>
    <row r="116" spans="1:14" ht="15.75" x14ac:dyDescent="0.25">
      <c r="A116" s="99"/>
      <c r="B116" s="107"/>
      <c r="C116" s="99"/>
      <c r="D116" s="11" t="s">
        <v>104</v>
      </c>
      <c r="E116" s="81">
        <v>0.02</v>
      </c>
      <c r="F116" s="81">
        <v>0.02</v>
      </c>
      <c r="G116" s="12">
        <v>135</v>
      </c>
      <c r="H116" s="12">
        <f t="shared" si="9"/>
        <v>2.7</v>
      </c>
      <c r="I116" s="26"/>
      <c r="J116" s="26"/>
      <c r="K116" s="26"/>
      <c r="L116" s="26"/>
      <c r="M116" s="27"/>
      <c r="N116" s="27"/>
    </row>
    <row r="117" spans="1:14" ht="18.75" customHeight="1" x14ac:dyDescent="0.25">
      <c r="A117" s="99"/>
      <c r="B117" s="107"/>
      <c r="C117" s="99"/>
      <c r="D117" s="11" t="s">
        <v>61</v>
      </c>
      <c r="E117" s="81">
        <v>5.0000000000000001E-3</v>
      </c>
      <c r="F117" s="81">
        <v>5.0000000000000001E-3</v>
      </c>
      <c r="G117" s="12">
        <v>32</v>
      </c>
      <c r="H117" s="12">
        <f>E117*G117</f>
        <v>0.16</v>
      </c>
      <c r="I117" s="26"/>
      <c r="J117" s="26"/>
      <c r="K117" s="26"/>
      <c r="L117" s="26"/>
      <c r="M117" s="27"/>
      <c r="N117" s="27"/>
    </row>
    <row r="118" spans="1:14" ht="15.75" x14ac:dyDescent="0.25">
      <c r="A118" s="100"/>
      <c r="B118" s="108"/>
      <c r="C118" s="100"/>
      <c r="D118" s="11" t="s">
        <v>46</v>
      </c>
      <c r="E118" s="81">
        <v>5.0000000000000001E-3</v>
      </c>
      <c r="F118" s="81">
        <v>4.0000000000000001E-3</v>
      </c>
      <c r="G118" s="12">
        <v>40</v>
      </c>
      <c r="H118" s="12">
        <f>E118*G118</f>
        <v>0.2</v>
      </c>
      <c r="I118" s="26"/>
      <c r="J118" s="26"/>
      <c r="K118" s="26"/>
      <c r="L118" s="81"/>
      <c r="M118" s="27"/>
      <c r="N118" s="27"/>
    </row>
    <row r="119" spans="1:14" ht="13.5" customHeight="1" x14ac:dyDescent="0.25">
      <c r="A119" s="98">
        <v>2</v>
      </c>
      <c r="B119" s="98" t="s">
        <v>135</v>
      </c>
      <c r="C119" s="98" t="s">
        <v>110</v>
      </c>
      <c r="D119" s="34"/>
      <c r="E119" s="16"/>
      <c r="F119" s="16"/>
      <c r="G119" s="12"/>
      <c r="H119" s="12"/>
      <c r="I119" s="29"/>
      <c r="J119" s="29"/>
      <c r="K119" s="29"/>
      <c r="L119" s="81"/>
      <c r="M119" s="81"/>
      <c r="N119" s="81"/>
    </row>
    <row r="120" spans="1:14" ht="15.75" customHeight="1" x14ac:dyDescent="0.25">
      <c r="A120" s="99"/>
      <c r="B120" s="99"/>
      <c r="C120" s="99"/>
      <c r="D120" s="34" t="s">
        <v>136</v>
      </c>
      <c r="E120" s="16">
        <v>0.05</v>
      </c>
      <c r="F120" s="16">
        <v>0.05</v>
      </c>
      <c r="G120" s="12">
        <v>45</v>
      </c>
      <c r="H120" s="12">
        <f t="shared" ref="H120:H122" si="10">G120*E120</f>
        <v>2.25</v>
      </c>
      <c r="I120" s="29">
        <v>6.88</v>
      </c>
      <c r="J120" s="29">
        <v>5.95</v>
      </c>
      <c r="K120" s="29">
        <v>14.78</v>
      </c>
      <c r="L120" s="81">
        <f>(I120+K120)*4+(J120*9)</f>
        <v>140.19</v>
      </c>
      <c r="M120" s="81">
        <v>120207</v>
      </c>
      <c r="N120" s="81" t="s">
        <v>18</v>
      </c>
    </row>
    <row r="121" spans="1:14" ht="15.75" x14ac:dyDescent="0.25">
      <c r="A121" s="99"/>
      <c r="B121" s="99"/>
      <c r="C121" s="99"/>
      <c r="D121" s="34" t="s">
        <v>52</v>
      </c>
      <c r="E121" s="16">
        <v>5.0000000000000001E-3</v>
      </c>
      <c r="F121" s="16">
        <v>5.0000000000000001E-3</v>
      </c>
      <c r="G121" s="12">
        <v>595</v>
      </c>
      <c r="H121" s="12">
        <f t="shared" si="10"/>
        <v>2.9750000000000001</v>
      </c>
      <c r="I121" s="29"/>
      <c r="J121" s="29"/>
      <c r="K121" s="29"/>
      <c r="L121" s="29"/>
      <c r="M121" s="38"/>
      <c r="N121" s="38"/>
    </row>
    <row r="122" spans="1:14" ht="15.75" x14ac:dyDescent="0.25">
      <c r="A122" s="99"/>
      <c r="B122" s="99"/>
      <c r="C122" s="99"/>
      <c r="D122" s="34" t="s">
        <v>48</v>
      </c>
      <c r="E122" s="12">
        <v>5.7000000000000002E-2</v>
      </c>
      <c r="F122" s="12">
        <v>5.7000000000000002E-2</v>
      </c>
      <c r="G122" s="12">
        <v>0</v>
      </c>
      <c r="H122" s="12">
        <f t="shared" si="10"/>
        <v>0</v>
      </c>
      <c r="I122" s="29"/>
      <c r="J122" s="29"/>
      <c r="K122" s="29"/>
      <c r="L122" s="29"/>
      <c r="M122" s="38"/>
      <c r="N122" s="38"/>
    </row>
    <row r="123" spans="1:14" ht="15" customHeight="1" x14ac:dyDescent="0.25">
      <c r="A123" s="100"/>
      <c r="B123" s="100"/>
      <c r="C123" s="100"/>
      <c r="D123" s="34" t="s">
        <v>51</v>
      </c>
      <c r="E123" s="16">
        <v>2E-3</v>
      </c>
      <c r="F123" s="16">
        <v>2E-3</v>
      </c>
      <c r="G123" s="12">
        <v>20</v>
      </c>
      <c r="H123" s="12">
        <f>G123*E123</f>
        <v>0.04</v>
      </c>
      <c r="I123" s="29"/>
      <c r="J123" s="29"/>
      <c r="K123" s="29"/>
      <c r="L123" s="29"/>
      <c r="M123" s="38"/>
      <c r="N123" s="38"/>
    </row>
    <row r="124" spans="1:14" ht="15" customHeight="1" x14ac:dyDescent="0.25">
      <c r="A124" s="81">
        <v>3</v>
      </c>
      <c r="B124" s="81" t="s">
        <v>128</v>
      </c>
      <c r="C124" s="81">
        <v>60</v>
      </c>
      <c r="D124" s="34" t="s">
        <v>130</v>
      </c>
      <c r="E124" s="16">
        <v>0.06</v>
      </c>
      <c r="F124" s="16">
        <v>5.5E-2</v>
      </c>
      <c r="G124" s="12">
        <v>60</v>
      </c>
      <c r="H124" s="12">
        <f>G124*E124</f>
        <v>3.5999999999999996</v>
      </c>
      <c r="I124" s="29">
        <v>0.8</v>
      </c>
      <c r="J124" s="29">
        <v>0</v>
      </c>
      <c r="K124" s="29">
        <v>3.8</v>
      </c>
      <c r="L124" s="12">
        <v>14</v>
      </c>
      <c r="M124" s="38"/>
      <c r="N124" s="38"/>
    </row>
    <row r="125" spans="1:14" ht="15" customHeight="1" x14ac:dyDescent="0.25">
      <c r="A125" s="81">
        <v>4</v>
      </c>
      <c r="B125" s="81" t="s">
        <v>103</v>
      </c>
      <c r="C125" s="81">
        <v>60</v>
      </c>
      <c r="D125" s="11" t="s">
        <v>30</v>
      </c>
      <c r="E125" s="81">
        <v>0.06</v>
      </c>
      <c r="F125" s="81">
        <v>0.06</v>
      </c>
      <c r="G125" s="12">
        <v>44</v>
      </c>
      <c r="H125" s="12">
        <f t="shared" ref="H125" si="11">G125*E125</f>
        <v>2.6399999999999997</v>
      </c>
      <c r="I125" s="81">
        <v>4.8</v>
      </c>
      <c r="J125" s="81">
        <v>1.8</v>
      </c>
      <c r="K125" s="81">
        <v>30</v>
      </c>
      <c r="L125" s="81">
        <f>(I125+K125)*4+(J125*9)</f>
        <v>155.39999999999998</v>
      </c>
      <c r="M125" s="81">
        <v>200102</v>
      </c>
      <c r="N125" s="81" t="s">
        <v>18</v>
      </c>
    </row>
    <row r="126" spans="1:14" ht="15" customHeight="1" x14ac:dyDescent="0.25">
      <c r="A126" s="97">
        <v>5</v>
      </c>
      <c r="B126" s="97" t="s">
        <v>50</v>
      </c>
      <c r="C126" s="97">
        <v>200</v>
      </c>
      <c r="D126" s="30" t="s">
        <v>49</v>
      </c>
      <c r="E126" s="83">
        <v>1E-3</v>
      </c>
      <c r="F126" s="83">
        <v>1E-3</v>
      </c>
      <c r="G126" s="18">
        <v>700</v>
      </c>
      <c r="H126" s="18">
        <f t="shared" ref="H126" si="12">E126*G126</f>
        <v>0.70000000000000007</v>
      </c>
      <c r="I126" s="83">
        <v>2.04</v>
      </c>
      <c r="J126" s="83">
        <v>0</v>
      </c>
      <c r="K126" s="83">
        <v>43.6</v>
      </c>
      <c r="L126" s="83">
        <f>(I126+K126)*4+(J126*9)</f>
        <v>182.56</v>
      </c>
      <c r="M126" s="83">
        <v>174.2</v>
      </c>
      <c r="N126" s="83" t="s">
        <v>108</v>
      </c>
    </row>
    <row r="127" spans="1:14" ht="15" customHeight="1" x14ac:dyDescent="0.25">
      <c r="A127" s="97"/>
      <c r="B127" s="97"/>
      <c r="C127" s="97"/>
      <c r="D127" s="30" t="s">
        <v>41</v>
      </c>
      <c r="E127" s="83">
        <v>1.4999999999999999E-2</v>
      </c>
      <c r="F127" s="83">
        <v>1.4999999999999999E-2</v>
      </c>
      <c r="G127" s="18">
        <v>73</v>
      </c>
      <c r="H127" s="18">
        <f>G127*F127</f>
        <v>1.095</v>
      </c>
      <c r="I127" s="83"/>
      <c r="J127" s="83"/>
      <c r="K127" s="83"/>
      <c r="L127" s="83"/>
      <c r="M127" s="83"/>
      <c r="N127" s="83"/>
    </row>
    <row r="128" spans="1:14" ht="15" customHeight="1" x14ac:dyDescent="0.25">
      <c r="A128" s="97"/>
      <c r="B128" s="97"/>
      <c r="C128" s="97"/>
      <c r="D128" s="30" t="s">
        <v>48</v>
      </c>
      <c r="E128" s="83">
        <v>0.15</v>
      </c>
      <c r="F128" s="83">
        <v>0.28999999999999998</v>
      </c>
      <c r="G128" s="18">
        <v>0</v>
      </c>
      <c r="H128" s="18">
        <f t="shared" ref="H128:H129" si="13">G128*F128</f>
        <v>0</v>
      </c>
      <c r="I128" s="83"/>
      <c r="J128" s="83"/>
      <c r="K128" s="83"/>
      <c r="L128" s="83"/>
      <c r="M128" s="83"/>
      <c r="N128" s="83"/>
    </row>
    <row r="129" spans="1:14" ht="15" customHeight="1" x14ac:dyDescent="0.25">
      <c r="A129" s="85">
        <v>6</v>
      </c>
      <c r="B129" s="85" t="s">
        <v>81</v>
      </c>
      <c r="C129" s="85">
        <v>140</v>
      </c>
      <c r="D129" s="85" t="s">
        <v>81</v>
      </c>
      <c r="E129" s="85">
        <v>0.14000000000000001</v>
      </c>
      <c r="F129" s="85">
        <v>0.14000000000000001</v>
      </c>
      <c r="G129" s="18">
        <v>40</v>
      </c>
      <c r="H129" s="18">
        <f t="shared" si="13"/>
        <v>5.6000000000000005</v>
      </c>
      <c r="I129" s="85"/>
      <c r="J129" s="85"/>
      <c r="K129" s="85"/>
      <c r="L129" s="85"/>
      <c r="M129" s="85"/>
      <c r="N129" s="85"/>
    </row>
    <row r="130" spans="1:14" ht="15" customHeight="1" x14ac:dyDescent="0.25">
      <c r="A130" s="85">
        <v>7</v>
      </c>
      <c r="B130" s="84" t="s">
        <v>80</v>
      </c>
      <c r="C130" s="84">
        <v>30</v>
      </c>
      <c r="D130" s="84" t="s">
        <v>80</v>
      </c>
      <c r="E130" s="84">
        <v>0.03</v>
      </c>
      <c r="F130" s="84">
        <v>0.03</v>
      </c>
      <c r="G130" s="12">
        <v>400</v>
      </c>
      <c r="H130" s="12">
        <f>G130*E130</f>
        <v>12</v>
      </c>
      <c r="I130" s="84">
        <v>1.4</v>
      </c>
      <c r="J130" s="84">
        <v>8.9</v>
      </c>
      <c r="K130" s="84">
        <v>74.900000000000006</v>
      </c>
      <c r="L130" s="84">
        <v>361.5</v>
      </c>
      <c r="M130" s="85"/>
      <c r="N130" s="85"/>
    </row>
    <row r="131" spans="1:14" ht="15" customHeight="1" x14ac:dyDescent="0.25">
      <c r="A131" s="83">
        <v>8</v>
      </c>
      <c r="B131" s="83" t="s">
        <v>68</v>
      </c>
      <c r="C131" s="83">
        <v>40</v>
      </c>
      <c r="D131" s="83" t="s">
        <v>68</v>
      </c>
      <c r="E131" s="83">
        <v>0.04</v>
      </c>
      <c r="F131" s="83">
        <v>0.04</v>
      </c>
      <c r="G131" s="18">
        <v>375</v>
      </c>
      <c r="H131" s="18">
        <f t="shared" ref="H131" si="14">G131*F131</f>
        <v>15</v>
      </c>
      <c r="I131" s="83">
        <v>4.5</v>
      </c>
      <c r="J131" s="83">
        <v>17</v>
      </c>
      <c r="K131" s="83">
        <v>67</v>
      </c>
      <c r="L131" s="83">
        <v>439</v>
      </c>
      <c r="M131" s="83"/>
      <c r="N131" s="83"/>
    </row>
    <row r="132" spans="1:14" ht="15" customHeight="1" x14ac:dyDescent="0.25">
      <c r="A132" s="88" t="s">
        <v>27</v>
      </c>
      <c r="B132" s="88"/>
      <c r="C132" s="88"/>
      <c r="D132" s="88"/>
      <c r="E132" s="88"/>
      <c r="F132" s="88"/>
      <c r="G132" s="88"/>
      <c r="H132" s="24">
        <f>SUM(H111:H131)</f>
        <v>73.31</v>
      </c>
      <c r="I132" s="24">
        <f>SUM(I111:I131)</f>
        <v>30.93</v>
      </c>
      <c r="J132" s="24">
        <f>SUM(J111:J131)</f>
        <v>44.08</v>
      </c>
      <c r="K132" s="24">
        <f>SUM(K111:K131)</f>
        <v>248.34</v>
      </c>
      <c r="L132" s="24">
        <f>SUM(L111:L131)</f>
        <v>1485.6</v>
      </c>
      <c r="M132" s="81"/>
      <c r="N132" s="81"/>
    </row>
    <row r="133" spans="1:14" ht="15" customHeight="1" x14ac:dyDescent="0.25"/>
    <row r="134" spans="1:14" ht="15" customHeight="1" x14ac:dyDescent="0.25"/>
    <row r="135" spans="1:14" ht="15" customHeight="1" x14ac:dyDescent="0.25"/>
    <row r="136" spans="1:14" s="8" customFormat="1" ht="22.5" customHeight="1" x14ac:dyDescent="0.25">
      <c r="A136" s="1"/>
      <c r="B136" s="1"/>
      <c r="C136" s="1"/>
      <c r="D136" s="3"/>
      <c r="E136" s="1"/>
      <c r="F136" s="1"/>
      <c r="G136" s="2"/>
      <c r="H136" s="2"/>
      <c r="I136" s="1"/>
      <c r="J136" s="1"/>
      <c r="K136" s="1"/>
      <c r="L136" s="1"/>
      <c r="M136" s="1"/>
      <c r="N136" s="1"/>
    </row>
    <row r="137" spans="1:14" s="8" customFormat="1" ht="22.5" customHeight="1" x14ac:dyDescent="0.25">
      <c r="A137" s="1"/>
      <c r="B137" s="1"/>
      <c r="C137" s="1"/>
      <c r="D137" s="3"/>
      <c r="E137" s="1"/>
      <c r="F137" s="1"/>
      <c r="G137" s="2"/>
      <c r="H137" s="2"/>
      <c r="I137" s="1"/>
      <c r="J137" s="1" t="s">
        <v>138</v>
      </c>
      <c r="K137" s="1"/>
      <c r="L137" s="1"/>
      <c r="M137" s="1"/>
      <c r="N137" s="1"/>
    </row>
    <row r="138" spans="1:14" ht="15.75" customHeight="1" x14ac:dyDescent="0.25"/>
    <row r="139" spans="1:14" ht="15" customHeight="1" x14ac:dyDescent="0.25">
      <c r="A139" s="31"/>
      <c r="B139" s="31"/>
      <c r="C139" s="31"/>
      <c r="D139" s="31"/>
      <c r="E139" s="31"/>
      <c r="F139" s="31"/>
      <c r="G139" s="31"/>
      <c r="H139" s="47"/>
      <c r="I139" s="47"/>
      <c r="J139" s="47"/>
      <c r="K139" s="47"/>
      <c r="L139" s="47"/>
      <c r="M139" s="48"/>
      <c r="N139" s="48"/>
    </row>
    <row r="140" spans="1:14" ht="15" customHeight="1" x14ac:dyDescent="0.25">
      <c r="A140" s="31"/>
      <c r="B140" s="31"/>
      <c r="C140" s="31"/>
      <c r="D140" s="31"/>
      <c r="E140" s="31"/>
      <c r="F140" s="31"/>
      <c r="G140" s="31"/>
      <c r="H140" s="47"/>
      <c r="I140" s="47"/>
      <c r="J140" s="47"/>
      <c r="K140" s="47"/>
      <c r="L140" s="47"/>
      <c r="M140" s="48"/>
      <c r="N140" s="48"/>
    </row>
    <row r="144" spans="1:14" ht="15" customHeight="1" x14ac:dyDescent="0.25">
      <c r="A144" s="88" t="s">
        <v>38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</row>
    <row r="145" spans="1:15" ht="45.75" customHeight="1" x14ac:dyDescent="0.25">
      <c r="A145" s="81" t="s">
        <v>0</v>
      </c>
      <c r="B145" s="81"/>
      <c r="C145" s="81" t="s">
        <v>1</v>
      </c>
      <c r="D145" s="11" t="s">
        <v>2</v>
      </c>
      <c r="E145" s="81" t="s">
        <v>3</v>
      </c>
      <c r="F145" s="81" t="s">
        <v>4</v>
      </c>
      <c r="G145" s="12" t="s">
        <v>5</v>
      </c>
      <c r="H145" s="12" t="s">
        <v>6</v>
      </c>
      <c r="I145" s="81" t="s">
        <v>7</v>
      </c>
      <c r="J145" s="80" t="s">
        <v>8</v>
      </c>
      <c r="K145" s="81" t="s">
        <v>9</v>
      </c>
      <c r="L145" s="81" t="s">
        <v>10</v>
      </c>
      <c r="M145" s="81" t="s">
        <v>40</v>
      </c>
      <c r="N145" s="81" t="s">
        <v>12</v>
      </c>
    </row>
    <row r="146" spans="1:15" ht="15" customHeight="1" x14ac:dyDescent="0.25">
      <c r="A146" s="81"/>
      <c r="B146" s="81" t="s">
        <v>13</v>
      </c>
      <c r="C146" s="81" t="s">
        <v>14</v>
      </c>
      <c r="D146" s="11"/>
      <c r="E146" s="81" t="s">
        <v>14</v>
      </c>
      <c r="F146" s="81" t="s">
        <v>14</v>
      </c>
      <c r="G146" s="12" t="s">
        <v>15</v>
      </c>
      <c r="H146" s="12" t="s">
        <v>16</v>
      </c>
      <c r="I146" s="81" t="s">
        <v>14</v>
      </c>
      <c r="J146" s="81" t="s">
        <v>14</v>
      </c>
      <c r="K146" s="81" t="s">
        <v>14</v>
      </c>
      <c r="L146" s="81" t="s">
        <v>14</v>
      </c>
      <c r="M146" s="81"/>
      <c r="N146" s="81"/>
    </row>
    <row r="147" spans="1:15" ht="15" customHeight="1" x14ac:dyDescent="0.25">
      <c r="A147" s="90">
        <v>1</v>
      </c>
      <c r="B147" s="87" t="s">
        <v>77</v>
      </c>
      <c r="C147" s="90" t="s">
        <v>133</v>
      </c>
      <c r="D147" s="11" t="s">
        <v>43</v>
      </c>
      <c r="E147" s="16">
        <v>0.12</v>
      </c>
      <c r="F147" s="81">
        <v>0.1</v>
      </c>
      <c r="G147" s="12">
        <v>350</v>
      </c>
      <c r="H147" s="12">
        <f>G147*E147</f>
        <v>42</v>
      </c>
      <c r="I147" s="81">
        <v>8.84</v>
      </c>
      <c r="J147" s="81">
        <v>9.0399999999999991</v>
      </c>
      <c r="K147" s="81">
        <v>9.35</v>
      </c>
      <c r="L147" s="81">
        <f>(I147+K147)*4+(J147*9)</f>
        <v>154.11999999999998</v>
      </c>
      <c r="M147" s="81">
        <v>204</v>
      </c>
      <c r="N147" s="81" t="s">
        <v>18</v>
      </c>
    </row>
    <row r="148" spans="1:15" ht="15" customHeight="1" x14ac:dyDescent="0.25">
      <c r="A148" s="90"/>
      <c r="B148" s="87"/>
      <c r="C148" s="90"/>
      <c r="D148" s="11" t="s">
        <v>30</v>
      </c>
      <c r="E148" s="81">
        <v>0.01</v>
      </c>
      <c r="F148" s="81">
        <v>0.01</v>
      </c>
      <c r="G148" s="12">
        <v>44</v>
      </c>
      <c r="H148" s="12">
        <f t="shared" ref="H148:H167" si="15">G148*E148</f>
        <v>0.44</v>
      </c>
      <c r="I148" s="81"/>
      <c r="J148" s="81"/>
      <c r="K148" s="81"/>
      <c r="L148" s="81"/>
      <c r="M148" s="81"/>
      <c r="N148" s="81"/>
    </row>
    <row r="149" spans="1:15" ht="15" customHeight="1" x14ac:dyDescent="0.25">
      <c r="A149" s="90"/>
      <c r="B149" s="87"/>
      <c r="C149" s="90"/>
      <c r="D149" s="11" t="s">
        <v>20</v>
      </c>
      <c r="E149" s="81">
        <v>0.01</v>
      </c>
      <c r="F149" s="81">
        <v>0.01</v>
      </c>
      <c r="G149" s="12">
        <v>65</v>
      </c>
      <c r="H149" s="12">
        <f t="shared" si="15"/>
        <v>0.65</v>
      </c>
      <c r="I149" s="81"/>
      <c r="J149" s="81"/>
      <c r="K149" s="81"/>
      <c r="L149" s="81"/>
      <c r="M149" s="81"/>
      <c r="N149" s="81"/>
    </row>
    <row r="150" spans="1:15" ht="15" customHeight="1" x14ac:dyDescent="0.25">
      <c r="A150" s="90"/>
      <c r="B150" s="87"/>
      <c r="C150" s="90"/>
      <c r="D150" s="30" t="s">
        <v>21</v>
      </c>
      <c r="E150" s="83">
        <v>5.0000000000000001E-3</v>
      </c>
      <c r="F150" s="83">
        <v>5.0000000000000001E-3</v>
      </c>
      <c r="G150" s="18">
        <v>35</v>
      </c>
      <c r="H150" s="18">
        <f t="shared" si="15"/>
        <v>0.17500000000000002</v>
      </c>
      <c r="I150" s="83"/>
      <c r="J150" s="83"/>
      <c r="K150" s="83"/>
      <c r="L150" s="83"/>
      <c r="M150" s="83"/>
      <c r="N150" s="83"/>
    </row>
    <row r="151" spans="1:15" ht="15" customHeight="1" x14ac:dyDescent="0.25">
      <c r="A151" s="90"/>
      <c r="B151" s="87"/>
      <c r="C151" s="90"/>
      <c r="D151" s="30" t="s">
        <v>22</v>
      </c>
      <c r="E151" s="83">
        <v>5.0000000000000001E-3</v>
      </c>
      <c r="F151" s="83">
        <v>5.0000000000000001E-3</v>
      </c>
      <c r="G151" s="18">
        <v>32</v>
      </c>
      <c r="H151" s="18">
        <f t="shared" si="15"/>
        <v>0.16</v>
      </c>
      <c r="I151" s="83"/>
      <c r="J151" s="83"/>
      <c r="K151" s="83"/>
      <c r="L151" s="83"/>
      <c r="M151" s="83"/>
      <c r="N151" s="83"/>
    </row>
    <row r="152" spans="1:15" ht="15" customHeight="1" x14ac:dyDescent="0.25">
      <c r="A152" s="90"/>
      <c r="B152" s="87"/>
      <c r="C152" s="90"/>
      <c r="D152" s="30" t="s">
        <v>23</v>
      </c>
      <c r="E152" s="83">
        <v>5.0000000000000001E-3</v>
      </c>
      <c r="F152" s="83">
        <v>4.0000000000000001E-3</v>
      </c>
      <c r="G152" s="18">
        <v>100</v>
      </c>
      <c r="H152" s="18">
        <f t="shared" si="15"/>
        <v>0.5</v>
      </c>
      <c r="I152" s="83"/>
      <c r="J152" s="83"/>
      <c r="K152" s="83"/>
      <c r="L152" s="83"/>
      <c r="M152" s="83"/>
      <c r="N152" s="83"/>
    </row>
    <row r="153" spans="1:15" ht="15" customHeight="1" x14ac:dyDescent="0.25">
      <c r="A153" s="90"/>
      <c r="B153" s="87"/>
      <c r="C153" s="90"/>
      <c r="D153" s="30" t="s">
        <v>51</v>
      </c>
      <c r="E153" s="83">
        <v>2E-3</v>
      </c>
      <c r="F153" s="83">
        <v>2E-3</v>
      </c>
      <c r="G153" s="18">
        <v>20</v>
      </c>
      <c r="H153" s="18">
        <f t="shared" si="15"/>
        <v>0.04</v>
      </c>
      <c r="I153" s="83"/>
      <c r="J153" s="83"/>
      <c r="K153" s="83"/>
      <c r="L153" s="83"/>
      <c r="M153" s="83"/>
      <c r="N153" s="83"/>
      <c r="O153" t="s">
        <v>74</v>
      </c>
    </row>
    <row r="154" spans="1:15" ht="15" customHeight="1" x14ac:dyDescent="0.25">
      <c r="A154" s="90"/>
      <c r="B154" s="87"/>
      <c r="C154" s="90"/>
      <c r="D154" s="30" t="s">
        <v>25</v>
      </c>
      <c r="E154" s="83">
        <v>0.01</v>
      </c>
      <c r="F154" s="83">
        <v>0.01</v>
      </c>
      <c r="G154" s="18">
        <v>120</v>
      </c>
      <c r="H154" s="18">
        <f t="shared" si="15"/>
        <v>1.2</v>
      </c>
      <c r="I154" s="83"/>
      <c r="J154" s="83"/>
      <c r="K154" s="83"/>
      <c r="L154" s="83"/>
      <c r="M154" s="83"/>
      <c r="N154" s="83"/>
    </row>
    <row r="155" spans="1:15" ht="15" customHeight="1" x14ac:dyDescent="0.25">
      <c r="A155" s="90"/>
      <c r="B155" s="87"/>
      <c r="C155" s="90"/>
      <c r="D155" s="30" t="s">
        <v>53</v>
      </c>
      <c r="E155" s="83">
        <v>0.01</v>
      </c>
      <c r="F155" s="83">
        <v>0.01</v>
      </c>
      <c r="G155" s="18">
        <v>200</v>
      </c>
      <c r="H155" s="18">
        <f t="shared" si="15"/>
        <v>2</v>
      </c>
      <c r="I155" s="35"/>
      <c r="J155" s="35"/>
      <c r="K155" s="83"/>
      <c r="L155" s="83"/>
      <c r="M155" s="83"/>
      <c r="N155" s="83"/>
    </row>
    <row r="156" spans="1:15" ht="15" customHeight="1" x14ac:dyDescent="0.25">
      <c r="A156" s="90">
        <v>2</v>
      </c>
      <c r="B156" s="90" t="s">
        <v>83</v>
      </c>
      <c r="C156" s="90">
        <v>150</v>
      </c>
      <c r="D156" s="11" t="s">
        <v>127</v>
      </c>
      <c r="E156" s="12">
        <v>0.05</v>
      </c>
      <c r="F156" s="12">
        <v>0.05</v>
      </c>
      <c r="G156" s="12">
        <v>50</v>
      </c>
      <c r="H156" s="12">
        <f t="shared" si="15"/>
        <v>2.5</v>
      </c>
      <c r="I156" s="81">
        <v>5.84</v>
      </c>
      <c r="J156" s="81">
        <v>5.48</v>
      </c>
      <c r="K156" s="81">
        <v>30.2</v>
      </c>
      <c r="L156" s="81">
        <f>(I156+K156)*4+(J156*9)</f>
        <v>193.48000000000002</v>
      </c>
      <c r="M156" s="81">
        <v>120201</v>
      </c>
      <c r="N156" s="81" t="s">
        <v>115</v>
      </c>
    </row>
    <row r="157" spans="1:15" ht="15" customHeight="1" x14ac:dyDescent="0.25">
      <c r="A157" s="90"/>
      <c r="B157" s="90"/>
      <c r="C157" s="90"/>
      <c r="D157" s="34" t="s">
        <v>52</v>
      </c>
      <c r="E157" s="16">
        <v>5.0000000000000001E-3</v>
      </c>
      <c r="F157" s="16">
        <v>5.0000000000000001E-3</v>
      </c>
      <c r="G157" s="12">
        <v>595</v>
      </c>
      <c r="H157" s="12">
        <f t="shared" si="15"/>
        <v>2.9750000000000001</v>
      </c>
      <c r="I157" s="29"/>
      <c r="J157" s="29"/>
      <c r="K157" s="29"/>
      <c r="L157" s="29"/>
      <c r="M157" s="38"/>
      <c r="N157" s="38"/>
    </row>
    <row r="158" spans="1:15" ht="15" customHeight="1" x14ac:dyDescent="0.25">
      <c r="A158" s="90"/>
      <c r="B158" s="90"/>
      <c r="C158" s="90"/>
      <c r="D158" s="34" t="s">
        <v>51</v>
      </c>
      <c r="E158" s="16">
        <v>3.0000000000000001E-3</v>
      </c>
      <c r="F158" s="16">
        <v>3.0000000000000001E-3</v>
      </c>
      <c r="G158" s="12">
        <v>20</v>
      </c>
      <c r="H158" s="12">
        <f>G158*E158</f>
        <v>0.06</v>
      </c>
      <c r="I158" s="29"/>
      <c r="J158" s="29"/>
      <c r="K158" s="29"/>
      <c r="L158" s="29"/>
      <c r="M158" s="38"/>
      <c r="N158" s="38"/>
    </row>
    <row r="159" spans="1:15" ht="15" customHeight="1" x14ac:dyDescent="0.25">
      <c r="A159" s="90"/>
      <c r="B159" s="90"/>
      <c r="C159" s="90"/>
      <c r="D159" s="34" t="s">
        <v>48</v>
      </c>
      <c r="E159" s="12">
        <v>8.2000000000000003E-2</v>
      </c>
      <c r="F159" s="12">
        <v>8.2000000000000003E-2</v>
      </c>
      <c r="G159" s="12">
        <v>0</v>
      </c>
      <c r="H159" s="12">
        <f t="shared" si="15"/>
        <v>0</v>
      </c>
      <c r="I159" s="29"/>
      <c r="J159" s="29"/>
      <c r="K159" s="29"/>
      <c r="L159" s="29"/>
      <c r="M159" s="38"/>
      <c r="N159" s="38"/>
    </row>
    <row r="160" spans="1:15" s="8" customFormat="1" ht="22.5" customHeight="1" x14ac:dyDescent="0.25">
      <c r="A160" s="97">
        <v>3</v>
      </c>
      <c r="B160" s="97" t="s">
        <v>129</v>
      </c>
      <c r="C160" s="97">
        <v>60</v>
      </c>
      <c r="D160" s="17" t="s">
        <v>132</v>
      </c>
      <c r="E160" s="35">
        <v>0.06</v>
      </c>
      <c r="F160" s="35">
        <v>5.5E-2</v>
      </c>
      <c r="G160" s="18">
        <v>70</v>
      </c>
      <c r="H160" s="18">
        <f>E160*G160</f>
        <v>4.2</v>
      </c>
      <c r="I160" s="18">
        <v>0.8</v>
      </c>
      <c r="J160" s="18">
        <v>0.1</v>
      </c>
      <c r="K160" s="18">
        <v>2.8</v>
      </c>
      <c r="L160" s="81">
        <v>15</v>
      </c>
      <c r="M160" s="20">
        <v>100505</v>
      </c>
      <c r="N160" s="81" t="s">
        <v>18</v>
      </c>
    </row>
    <row r="161" spans="1:14" s="8" customFormat="1" ht="22.5" customHeight="1" x14ac:dyDescent="0.25">
      <c r="A161" s="97"/>
      <c r="B161" s="97"/>
      <c r="C161" s="97"/>
      <c r="D161" s="17"/>
      <c r="E161" s="35"/>
      <c r="F161" s="18"/>
      <c r="G161" s="18"/>
      <c r="H161" s="18"/>
      <c r="I161" s="18"/>
      <c r="J161" s="18"/>
      <c r="K161" s="18"/>
      <c r="L161" s="81"/>
      <c r="M161" s="18"/>
      <c r="N161" s="81"/>
    </row>
    <row r="162" spans="1:14" ht="15" customHeight="1" x14ac:dyDescent="0.25">
      <c r="A162" s="81">
        <v>4</v>
      </c>
      <c r="B162" s="81" t="s">
        <v>103</v>
      </c>
      <c r="C162" s="81">
        <v>60</v>
      </c>
      <c r="D162" s="11" t="s">
        <v>30</v>
      </c>
      <c r="E162" s="81">
        <v>0.06</v>
      </c>
      <c r="F162" s="81">
        <v>0.06</v>
      </c>
      <c r="G162" s="12">
        <v>44</v>
      </c>
      <c r="H162" s="12">
        <f t="shared" ref="H162" si="16">G162*E162</f>
        <v>2.6399999999999997</v>
      </c>
      <c r="I162" s="81">
        <v>4.8</v>
      </c>
      <c r="J162" s="81">
        <v>1.8</v>
      </c>
      <c r="K162" s="81">
        <v>30</v>
      </c>
      <c r="L162" s="81">
        <f>(I162+K162)*4+(J162*9)</f>
        <v>155.39999999999998</v>
      </c>
      <c r="M162" s="81">
        <v>200102</v>
      </c>
      <c r="N162" s="81" t="s">
        <v>18</v>
      </c>
    </row>
    <row r="163" spans="1:14" ht="15" customHeight="1" x14ac:dyDescent="0.25">
      <c r="A163" s="90">
        <v>5</v>
      </c>
      <c r="B163" s="90" t="s">
        <v>65</v>
      </c>
      <c r="C163" s="90">
        <v>200</v>
      </c>
      <c r="D163" s="11" t="s">
        <v>66</v>
      </c>
      <c r="E163" s="81">
        <v>4.0000000000000001E-3</v>
      </c>
      <c r="F163" s="81">
        <v>4.0000000000000001E-3</v>
      </c>
      <c r="G163" s="12">
        <v>800</v>
      </c>
      <c r="H163" s="12">
        <f t="shared" si="15"/>
        <v>3.2</v>
      </c>
      <c r="I163" s="81">
        <v>2.76</v>
      </c>
      <c r="J163" s="81">
        <v>1.61</v>
      </c>
      <c r="K163" s="81">
        <v>10.97</v>
      </c>
      <c r="L163" s="81">
        <f>(I163+K163)*4+(J163*9)</f>
        <v>69.41</v>
      </c>
      <c r="M163" s="81">
        <v>160101</v>
      </c>
      <c r="N163" s="81" t="s">
        <v>18</v>
      </c>
    </row>
    <row r="164" spans="1:14" ht="15" customHeight="1" x14ac:dyDescent="0.25">
      <c r="A164" s="90"/>
      <c r="B164" s="90"/>
      <c r="C164" s="90"/>
      <c r="D164" s="11" t="s">
        <v>48</v>
      </c>
      <c r="E164" s="81">
        <v>0.05</v>
      </c>
      <c r="F164" s="81">
        <v>0.05</v>
      </c>
      <c r="G164" s="12">
        <v>0</v>
      </c>
      <c r="H164" s="12">
        <f t="shared" si="15"/>
        <v>0</v>
      </c>
      <c r="I164" s="81"/>
      <c r="J164" s="81"/>
      <c r="K164" s="81"/>
      <c r="L164" s="81"/>
      <c r="M164" s="81"/>
      <c r="N164" s="81"/>
    </row>
    <row r="165" spans="1:14" ht="15" customHeight="1" x14ac:dyDescent="0.25">
      <c r="A165" s="90"/>
      <c r="B165" s="90"/>
      <c r="C165" s="90"/>
      <c r="D165" s="11" t="s">
        <v>41</v>
      </c>
      <c r="E165" s="81">
        <v>1.4999999999999999E-2</v>
      </c>
      <c r="F165" s="81">
        <v>1.4999999999999999E-2</v>
      </c>
      <c r="G165" s="12">
        <v>73</v>
      </c>
      <c r="H165" s="12">
        <f t="shared" si="15"/>
        <v>1.095</v>
      </c>
      <c r="I165" s="81"/>
      <c r="J165" s="81"/>
      <c r="K165" s="81"/>
      <c r="L165" s="81"/>
      <c r="M165" s="81"/>
      <c r="N165" s="81"/>
    </row>
    <row r="166" spans="1:14" ht="15" customHeight="1" x14ac:dyDescent="0.25">
      <c r="A166" s="90"/>
      <c r="B166" s="90"/>
      <c r="C166" s="90"/>
      <c r="D166" s="11" t="s">
        <v>20</v>
      </c>
      <c r="E166" s="16">
        <v>0.09</v>
      </c>
      <c r="F166" s="16">
        <v>0.09</v>
      </c>
      <c r="G166" s="12">
        <v>65</v>
      </c>
      <c r="H166" s="12">
        <f t="shared" si="15"/>
        <v>5.85</v>
      </c>
      <c r="I166" s="12"/>
      <c r="J166" s="81"/>
      <c r="K166" s="81"/>
      <c r="L166" s="81"/>
      <c r="M166" s="81"/>
      <c r="N166" s="81"/>
    </row>
    <row r="167" spans="1:14" ht="15" customHeight="1" x14ac:dyDescent="0.25">
      <c r="A167" s="81">
        <v>6</v>
      </c>
      <c r="B167" s="81" t="s">
        <v>81</v>
      </c>
      <c r="C167" s="81">
        <v>140</v>
      </c>
      <c r="D167" s="11" t="s">
        <v>81</v>
      </c>
      <c r="E167" s="81">
        <v>0.14000000000000001</v>
      </c>
      <c r="F167" s="81">
        <v>0.14000000000000001</v>
      </c>
      <c r="G167" s="12">
        <v>40</v>
      </c>
      <c r="H167" s="12">
        <f t="shared" si="15"/>
        <v>5.6000000000000005</v>
      </c>
      <c r="I167" s="39">
        <v>1</v>
      </c>
      <c r="J167" s="39">
        <v>0.3</v>
      </c>
      <c r="K167" s="39">
        <v>21.4</v>
      </c>
      <c r="L167" s="81">
        <v>83</v>
      </c>
      <c r="M167" s="27">
        <v>210110</v>
      </c>
      <c r="N167" s="27" t="s">
        <v>18</v>
      </c>
    </row>
    <row r="168" spans="1:14" ht="15" customHeight="1" x14ac:dyDescent="0.25">
      <c r="A168" s="88" t="s">
        <v>27</v>
      </c>
      <c r="B168" s="88"/>
      <c r="C168" s="88"/>
      <c r="D168" s="88"/>
      <c r="E168" s="88"/>
      <c r="F168" s="88"/>
      <c r="G168" s="88"/>
      <c r="H168" s="24">
        <f>SUM(H147:H167)</f>
        <v>75.284999999999997</v>
      </c>
      <c r="I168" s="24">
        <f>SUM(I147:I167)</f>
        <v>24.04</v>
      </c>
      <c r="J168" s="24">
        <f>SUM(J147:J167)</f>
        <v>18.329999999999998</v>
      </c>
      <c r="K168" s="24">
        <f>SUM(K147:K167)</f>
        <v>104.72</v>
      </c>
      <c r="L168" s="24">
        <f>SUM(L147:L167)</f>
        <v>670.41</v>
      </c>
      <c r="M168" s="81"/>
      <c r="N168" s="81"/>
    </row>
    <row r="169" spans="1:14" ht="15" customHeight="1" x14ac:dyDescent="0.25">
      <c r="A169" s="26"/>
      <c r="B169" s="36" t="s">
        <v>75</v>
      </c>
      <c r="C169" s="27"/>
      <c r="D169" s="27"/>
      <c r="E169" s="26"/>
      <c r="F169" s="26"/>
      <c r="G169" s="26"/>
      <c r="H169" s="40">
        <f>H21+H61+H90+H132+H168</f>
        <v>375.18399999999997</v>
      </c>
      <c r="I169" s="40"/>
      <c r="J169" s="40"/>
      <c r="K169" s="40"/>
      <c r="L169" s="40">
        <f>L19+L54+L132+L168</f>
        <v>2156.0099999999998</v>
      </c>
      <c r="M169" s="26"/>
      <c r="N169" s="26"/>
    </row>
    <row r="170" spans="1:14" ht="15" customHeight="1" x14ac:dyDescent="0.25">
      <c r="A170" s="26"/>
      <c r="B170" s="36" t="s">
        <v>76</v>
      </c>
      <c r="C170" s="27"/>
      <c r="D170" s="27"/>
      <c r="E170" s="26"/>
      <c r="F170" s="26"/>
      <c r="G170" s="26"/>
      <c r="H170" s="40">
        <f>H169/5</f>
        <v>75.036799999999999</v>
      </c>
      <c r="I170" s="40"/>
      <c r="J170" s="40"/>
      <c r="K170" s="40"/>
      <c r="L170" s="40">
        <f>L169/6</f>
        <v>359.33499999999998</v>
      </c>
      <c r="M170" s="26"/>
      <c r="N170" s="26"/>
    </row>
  </sheetData>
  <mergeCells count="58">
    <mergeCell ref="A39:A50"/>
    <mergeCell ref="B39:B50"/>
    <mergeCell ref="C39:C50"/>
    <mergeCell ref="A3:N3"/>
    <mergeCell ref="A6:A13"/>
    <mergeCell ref="B6:B13"/>
    <mergeCell ref="C6:C13"/>
    <mergeCell ref="A14:A15"/>
    <mergeCell ref="B14:B15"/>
    <mergeCell ref="C14:C15"/>
    <mergeCell ref="A17:A19"/>
    <mergeCell ref="B17:B19"/>
    <mergeCell ref="C17:C19"/>
    <mergeCell ref="A21:G21"/>
    <mergeCell ref="A36:N36"/>
    <mergeCell ref="A51:A54"/>
    <mergeCell ref="B51:B54"/>
    <mergeCell ref="C51:C54"/>
    <mergeCell ref="A57:A59"/>
    <mergeCell ref="B57:B59"/>
    <mergeCell ref="C57:C59"/>
    <mergeCell ref="A111:A118"/>
    <mergeCell ref="B111:B118"/>
    <mergeCell ref="C111:C118"/>
    <mergeCell ref="A61:G61"/>
    <mergeCell ref="A73:N73"/>
    <mergeCell ref="A76:A82"/>
    <mergeCell ref="B76:B82"/>
    <mergeCell ref="C76:C82"/>
    <mergeCell ref="A83:A84"/>
    <mergeCell ref="B83:B84"/>
    <mergeCell ref="C83:C84"/>
    <mergeCell ref="A85:A87"/>
    <mergeCell ref="B85:B87"/>
    <mergeCell ref="C85:C87"/>
    <mergeCell ref="A90:G90"/>
    <mergeCell ref="A108:N108"/>
    <mergeCell ref="A156:A159"/>
    <mergeCell ref="B156:B159"/>
    <mergeCell ref="C156:C159"/>
    <mergeCell ref="A119:A123"/>
    <mergeCell ref="B119:B123"/>
    <mergeCell ref="C119:C123"/>
    <mergeCell ref="A126:A128"/>
    <mergeCell ref="B126:B128"/>
    <mergeCell ref="C126:C128"/>
    <mergeCell ref="A132:G132"/>
    <mergeCell ref="A144:N144"/>
    <mergeCell ref="A147:A155"/>
    <mergeCell ref="B147:B155"/>
    <mergeCell ref="C147:C155"/>
    <mergeCell ref="A168:G168"/>
    <mergeCell ref="A160:A161"/>
    <mergeCell ref="B160:B161"/>
    <mergeCell ref="C160:C161"/>
    <mergeCell ref="A163:A166"/>
    <mergeCell ref="B163:B166"/>
    <mergeCell ref="C163:C166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 неделя</vt:lpstr>
      <vt:lpstr>2 неделя</vt:lpstr>
      <vt:lpstr>1 нед с эксперт закл</vt:lpstr>
      <vt:lpstr>2 нед с эксперт закл</vt:lpstr>
      <vt:lpstr>Лист1</vt:lpstr>
      <vt:lpstr>с 21,09 по 30,09</vt:lpstr>
      <vt:lpstr>с 21,09 по 30,09 2 нед</vt:lpstr>
      <vt:lpstr>на октябрь на 75р 1 нед</vt:lpstr>
      <vt:lpstr>на октябрь на 75р 2 нед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Администратор</cp:lastModifiedBy>
  <cp:lastPrinted>2001-12-31T21:28:17Z</cp:lastPrinted>
  <dcterms:created xsi:type="dcterms:W3CDTF">2020-12-01T13:53:22Z</dcterms:created>
  <dcterms:modified xsi:type="dcterms:W3CDTF">2022-10-06T11:08:37Z</dcterms:modified>
</cp:coreProperties>
</file>